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\Desktop\основная деятельность\статотчет\"/>
    </mc:Choice>
  </mc:AlternateContent>
  <bookViews>
    <workbookView xWindow="0" yWindow="0" windowWidth="14265" windowHeight="7080" firstSheet="12" activeTab="19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52511"/>
</workbook>
</file>

<file path=xl/calcChain.xml><?xml version="1.0" encoding="utf-8"?>
<calcChain xmlns="http://schemas.openxmlformats.org/spreadsheetml/2006/main">
  <c r="D47" i="15" l="1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D8" i="15" l="1"/>
  <c r="D6" i="15"/>
  <c r="D24" i="15" l="1"/>
  <c r="D19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J76" i="3"/>
  <c r="I76" i="3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L47" i="3" s="1"/>
  <c r="K48" i="3"/>
  <c r="K47" i="3" s="1"/>
  <c r="J48" i="3"/>
  <c r="J47" i="3" s="1"/>
  <c r="I48" i="3"/>
  <c r="I47" i="3" s="1"/>
  <c r="H48" i="3"/>
  <c r="H47" i="3" s="1"/>
  <c r="G48" i="3"/>
  <c r="G47" i="3" s="1"/>
  <c r="D48" i="3"/>
  <c r="D47" i="3" s="1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K29" i="3" s="1"/>
  <c r="J30" i="3"/>
  <c r="J29" i="3" s="1"/>
  <c r="I29" i="3"/>
  <c r="H30" i="3"/>
  <c r="H29" i="3" s="1"/>
  <c r="G30" i="3"/>
  <c r="G29" i="3" s="1"/>
  <c r="D30" i="3"/>
  <c r="D29" i="3" s="1"/>
  <c r="C29" i="3"/>
  <c r="I75" i="3" l="1"/>
  <c r="K75" i="3"/>
  <c r="J75" i="3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C5" i="3"/>
  <c r="D4" i="3" l="1"/>
  <c r="G4" i="3"/>
  <c r="H4" i="3"/>
  <c r="C4" i="3"/>
  <c r="K4" i="3" l="1"/>
  <c r="I4" i="3"/>
  <c r="L4" i="3"/>
  <c r="J4" i="3"/>
  <c r="B9" i="16"/>
  <c r="D9" i="16"/>
  <c r="C9" i="16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C91" i="25" l="1"/>
  <c r="G91" i="25"/>
  <c r="H91" i="25"/>
  <c r="D91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<sst xmlns="http://schemas.openxmlformats.org/spreadsheetml/2006/main" count="1062" uniqueCount="774">
  <si>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</si>
  <si>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</si>
  <si>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</si>
  <si>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</si>
  <si>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</si>
  <si>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</si>
  <si>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</si>
  <si>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</si>
  <si>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</si>
  <si>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</si>
  <si>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</si>
  <si>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</si>
  <si>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</si>
  <si>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</si>
  <si>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</si>
  <si>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</si>
  <si>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</si>
  <si>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</si>
  <si>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</si>
  <si>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</si>
  <si>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</si>
  <si>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</si>
  <si>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</si>
  <si>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</si>
  <si>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</si>
  <si>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</si>
  <si>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</si>
  <si>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</si>
  <si>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</si>
  <si>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</si>
  <si>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</si>
  <si>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</si>
  <si>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</si>
  <si>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</si>
  <si>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</si>
  <si>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</si>
  <si>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</si>
  <si>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</si>
  <si>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</si>
  <si>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</si>
  <si>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</si>
  <si>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</si>
  <si>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</si>
  <si>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</si>
  <si>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</si>
  <si>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</si>
  <si>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</si>
  <si>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</si>
  <si>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</si>
  <si>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</si>
  <si>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</si>
  <si>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</si>
  <si>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</si>
  <si>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</si>
  <si>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</si>
  <si>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</si>
  <si>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</si>
  <si>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</si>
  <si>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</si>
  <si>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</si>
  <si>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</si>
  <si>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</si>
  <si>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</si>
  <si>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</si>
  <si>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</si>
  <si>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</si>
  <si>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</si>
  <si>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</si>
  <si>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</si>
  <si>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</si>
  <si>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</si>
  <si>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</si>
  <si>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</si>
  <si>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</si>
  <si>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</si>
  <si>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</si>
  <si>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</si>
  <si>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</si>
  <si>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</si>
  <si>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</si>
  <si>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</si>
  <si>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</si>
  <si>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</si>
  <si>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</si>
  <si>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</si>
  <si>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</si>
  <si>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</si>
  <si>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</si>
  <si>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</si>
  <si>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</si>
  <si>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</si>
  <si>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</si>
  <si>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</si>
  <si>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</si>
  <si>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</si>
  <si>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</si>
  <si>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</si>
  <si>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</si>
  <si>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</si>
  <si>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</si>
  <si>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</si>
  <si>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</si>
  <si>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</si>
  <si>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</si>
  <si>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</si>
  <si>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</si>
  <si>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</si>
  <si>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</si>
  <si>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</si>
  <si>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</si>
  <si>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</si>
  <si>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</si>
  <si>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</si>
  <si>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</si>
  <si>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</si>
  <si>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</si>
  <si>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</si>
  <si>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</si>
  <si>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</si>
  <si>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</si>
  <si>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</si>
  <si>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</si>
  <si>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</si>
  <si>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</si>
  <si>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</si>
  <si>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</si>
  <si>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</si>
  <si>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</si>
  <si>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</si>
  <si>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</si>
  <si>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</si>
  <si>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</si>
  <si>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</si>
  <si>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</si>
  <si>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</si>
  <si>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</si>
  <si>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</si>
  <si>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</si>
  <si>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</si>
  <si>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</si>
  <si>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</si>
  <si>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</si>
  <si>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</si>
  <si>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</si>
  <si>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</si>
  <si>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</si>
  <si>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</si>
  <si>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</si>
  <si>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</si>
  <si>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</si>
  <si>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</si>
  <si>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</si>
  <si>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</si>
  <si>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</si>
  <si>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</si>
  <si>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</si>
  <si>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</si>
  <si>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</si>
  <si>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</si>
  <si>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</si>
  <si>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</si>
  <si>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</si>
  <si>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</si>
  <si>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</si>
  <si>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</si>
  <si>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</si>
  <si>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</si>
  <si>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</si>
  <si>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</si>
  <si>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</si>
  <si>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</si>
  <si>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</si>
  <si>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</si>
  <si>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</si>
  <si>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</si>
  <si>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</si>
  <si>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</si>
  <si>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</si>
  <si>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</si>
  <si>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</si>
  <si>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</si>
  <si>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</si>
  <si>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</si>
  <si>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</si>
  <si>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</si>
  <si>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</si>
  <si>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</si>
  <si>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</si>
  <si>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</si>
  <si>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</si>
  <si>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</si>
  <si>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</si>
  <si>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</si>
  <si>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</si>
  <si>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</si>
  <si>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</si>
  <si>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</si>
  <si>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</si>
  <si>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</si>
  <si>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</si>
  <si>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</si>
  <si>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</si>
  <si>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</si>
  <si>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</si>
  <si>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</si>
  <si>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</si>
  <si>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</si>
  <si>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</si>
  <si>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</si>
  <si>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</si>
  <si>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</si>
  <si>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</si>
  <si>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</si>
  <si>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</si>
  <si>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</si>
  <si>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</si>
  <si>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</si>
  <si>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</si>
  <si>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</si>
  <si>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</si>
  <si>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</si>
  <si>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</si>
  <si>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</si>
  <si>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</si>
  <si>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</si>
  <si>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</si>
  <si>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</si>
  <si>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</si>
  <si>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</si>
  <si>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</si>
  <si>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</si>
  <si>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</si>
  <si>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</si>
  <si>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</si>
  <si>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</si>
  <si>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</si>
  <si>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</si>
  <si>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</si>
  <si>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</si>
  <si>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</si>
  <si>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</si>
  <si>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</si>
  <si>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</si>
  <si>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</si>
  <si>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</si>
  <si>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</si>
  <si>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</si>
  <si>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</si>
  <si>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</si>
  <si>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</si>
  <si>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</si>
  <si>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</si>
  <si>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</si>
  <si>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</si>
  <si>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</si>
  <si>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</si>
  <si>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</si>
  <si>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</si>
  <si>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</si>
  <si>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</si>
  <si>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</si>
  <si>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</si>
  <si>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</si>
  <si>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</si>
  <si>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</si>
  <si>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</si>
  <si>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</si>
  <si>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</si>
  <si>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</si>
  <si>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</si>
  <si>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</si>
  <si>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</si>
  <si>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</si>
  <si>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</si>
  <si>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</si>
  <si>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</si>
  <si>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</si>
  <si>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</si>
  <si>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</si>
  <si>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</si>
  <si>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</si>
  <si>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</si>
  <si>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</si>
  <si>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</si>
  <si>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</si>
  <si>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Акция по благоустройству Бульвара Победы</t>
  </si>
  <si>
    <t>Бульвар Победы</t>
  </si>
  <si>
    <t>Митинг,посвященный открытию Стелы в честь 9-ой гвардейской стрелковой дивизии, которая прославилась в боевых действиях во время Великой Отечественной войны.</t>
  </si>
  <si>
    <t>ТРК "Континент"</t>
  </si>
  <si>
    <t>"Футбольный год" (ЗОЖ)</t>
  </si>
  <si>
    <t>среднесрочный</t>
  </si>
  <si>
    <t>"Кубок призывника"</t>
  </si>
  <si>
    <t>Гражданско-патриотическое воспитание</t>
  </si>
  <si>
    <t>18-27 лет</t>
  </si>
  <si>
    <t>"Включайся!"</t>
  </si>
  <si>
    <t>Содействие формированию ЗОЖ</t>
  </si>
  <si>
    <t>Военно-спортивная игра "Зарница"</t>
  </si>
  <si>
    <t>ул. 9-ой Гвардейской Дивизии,6</t>
  </si>
  <si>
    <t>Благодарственное письмо за II место.</t>
  </si>
  <si>
    <t>Турнир  по мини-футболу на кубок "Славянского фонда"</t>
  </si>
  <si>
    <t>ул.Троллейная,138</t>
  </si>
  <si>
    <t>Диплом за участие</t>
  </si>
  <si>
    <t>Диплом за II место</t>
  </si>
  <si>
    <t>Городской патриотический фестиваль "В единстве сила"</t>
  </si>
  <si>
    <t>Первомайский сквер</t>
  </si>
  <si>
    <t>Участие в 72-ой легкоатлетической эстафете памяти маршала А.И. Покрышкина,посвященная 73 годовщине Победы в Великой Отечественной войне.</t>
  </si>
  <si>
    <t>Площадь Ленина</t>
  </si>
  <si>
    <t>Диплом за II место.</t>
  </si>
  <si>
    <t>Городские соревнования по мини-футболу на Кубок комитета по делам молодежи мэрии города Новосибирска</t>
  </si>
  <si>
    <t>19-20.05.2018</t>
  </si>
  <si>
    <t>ПКиО им. С.М.Кирова</t>
  </si>
  <si>
    <t>Грамота за II место.</t>
  </si>
  <si>
    <t>Городские соревнования по футболу "Футбольный двор"</t>
  </si>
  <si>
    <t>20-21.06.2018</t>
  </si>
  <si>
    <t>Городской молодежный фестиваль "Лови Лето" 2018</t>
  </si>
  <si>
    <t>Театральный сквер</t>
  </si>
  <si>
    <t>Открытые областные соревнования по боксу памяти Н.Е.Аксененко среди юношей весовой категории 30кг</t>
  </si>
  <si>
    <t>ДЮСШ Мошковского р.п.</t>
  </si>
  <si>
    <t>Грамота за II место Ластушкин Давид                                        Грамота за II место Мухачев Артем</t>
  </si>
  <si>
    <t>IV Всероссийский турнир по боксу</t>
  </si>
  <si>
    <t>с.Криводановка      Клуб спортивных единоборств «Рекорд»</t>
  </si>
  <si>
    <t>Грамота за I место                                              Грамота за II место</t>
  </si>
  <si>
    <t>IV международный фестиваль по bellydance Ahlan bel negoom</t>
  </si>
  <si>
    <t>16-18 февраля 2018</t>
  </si>
  <si>
    <t>ДК Прогресс ул.Красный проспект,167</t>
  </si>
  <si>
    <t>Диплом за VI место</t>
  </si>
  <si>
    <t>Чемпионат Сибири по восточным танцам по версии Лиги профессионалов России                Raks Al Malak Novosibirsk 2018</t>
  </si>
  <si>
    <t>ДК Прогресс   Ул. Красный проспект,167</t>
  </si>
  <si>
    <t>V юбилейный международный фестиваль  восточного танца Orientaliya</t>
  </si>
  <si>
    <t>26-28.10.2018</t>
  </si>
  <si>
    <t>КДЦ им. К.С.Станиславского, ул.Котовского,2а</t>
  </si>
  <si>
    <t>Диплом за IV место                            Диплом за II место</t>
  </si>
  <si>
    <t>Международный конкурс восточного танца Layaly all Qahira</t>
  </si>
  <si>
    <t>КТЦ Евразия,ул.Селезнева, 46</t>
  </si>
  <si>
    <t>Диплом за III место</t>
  </si>
  <si>
    <t>Акция.  Всемирный день борьбы против туберкулеза                            "Дыши свободно!"</t>
  </si>
  <si>
    <t>Юго-Западный жилмассив Ленинского района   г.Новосибирска</t>
  </si>
  <si>
    <t>Акция "Вся, правда о СПИДе!"</t>
  </si>
  <si>
    <t>Благотворительный марафон              "Мы вместе"</t>
  </si>
  <si>
    <t>ТРЦ "Сан-Сити" ул. К.Маркса,7</t>
  </si>
  <si>
    <t>Благотворительная акция в рамках  рождественской  программы в Новогоднем городске на площади им. Ленина</t>
  </si>
  <si>
    <t>МБУ МЦ "Пионер" ул. Советская,77а ;                             пл. Ленина</t>
  </si>
  <si>
    <t>Городская благотворительная акция "Добрые крышечки"</t>
  </si>
  <si>
    <t>мэрия г. Новосибирска                   ул. Красный проспект,43</t>
  </si>
  <si>
    <t>Акция "Полезные крышечки</t>
  </si>
  <si>
    <t>Новосибирская Ассоциация Детских Объединений</t>
  </si>
  <si>
    <t>Городская акция                                 "125 ДОБРЫХ ДЕЛ"</t>
  </si>
  <si>
    <t>мэрия г. Новосибирска ул. Красный проспект,43</t>
  </si>
  <si>
    <t>Городской благотворительный фестиваль творчества молодежи "Green Fly"</t>
  </si>
  <si>
    <t>28.04.0118</t>
  </si>
  <si>
    <t>МФК "Сан-Сити" пл. К.Маркса,7</t>
  </si>
  <si>
    <t>Городская экологическая  акция "Чистый город" по уборке территории ГБУЗ НСО "Городская клиническая больница № 25</t>
  </si>
  <si>
    <t xml:space="preserve"> ГБУЗ НСО "Городская клиническая больница № 25</t>
  </si>
  <si>
    <t>Всероссийский экологический субботник "Зеленая весна"</t>
  </si>
  <si>
    <t>Юго-Западный жилмассив Ленинского района</t>
  </si>
  <si>
    <t>Всероссийская акция                          "Георгиевская ленточка"</t>
  </si>
  <si>
    <t>Мемориальный комплекс               им. Б.Богаткова Октябрьский район</t>
  </si>
  <si>
    <t>Всероссийский "Экофестиваль", посвященный 73-летию Победы в ВОВ</t>
  </si>
  <si>
    <t>озеро Юга  Ленинский район         г. Новосибирска</t>
  </si>
  <si>
    <t>Всероссийская акция                          "Добровольцы детям"               "Игры народов Мира"</t>
  </si>
  <si>
    <t>Центр социальной помощи семье и детям "Семья" , ул. Зорге,127,а</t>
  </si>
  <si>
    <t>Всероссийская акция                          "Стоп ВИЧ/СПИД"</t>
  </si>
  <si>
    <t>Всероссийская экологическая акция "Вода России"</t>
  </si>
  <si>
    <t>Территория озера "Юга" Ленинский район г. Новосибирск</t>
  </si>
  <si>
    <t>Международная экологическая акция"Добрые крышечки- Новосибирск"</t>
  </si>
  <si>
    <t>Инициативная группа "Живая земля"</t>
  </si>
  <si>
    <t>"Важное ДЕЛО" социально-значимый проект</t>
  </si>
  <si>
    <t>долгосрочный  январь 2017 -декабрь 2018</t>
  </si>
  <si>
    <t xml:space="preserve"> подростки, молодежь 10-35 </t>
  </si>
  <si>
    <t>Этнокультурный проект "Ярмарка"</t>
  </si>
  <si>
    <t>долгосрочный январь 2017- декабрь 2018</t>
  </si>
  <si>
    <t>дети, подростки, молодежь, имеющие статус мигрантов/5-30 лет</t>
  </si>
  <si>
    <t>МБУ МЦ               им. А.П.Чехова СП "Импульс"</t>
  </si>
  <si>
    <t>Выстака социально-значимых плакатов по профилактике потребления ПАВ    "ЭТО - не модно!"</t>
  </si>
  <si>
    <t>Содействие формированию здорового образа жизни</t>
  </si>
  <si>
    <t xml:space="preserve"> 14 - 30 лет</t>
  </si>
  <si>
    <t>Выставка "Creative BOOM"</t>
  </si>
  <si>
    <t>Содейстиве активной жизненной позиции молодежи</t>
  </si>
  <si>
    <t>12-30 лет</t>
  </si>
  <si>
    <t>Массовая зарядка к Международному дню здоровья "Заряд бодрости от "Импульс"</t>
  </si>
  <si>
    <t>14-35 лет</t>
  </si>
  <si>
    <t>Квест-игра к международному Дню Семьи "Счастье-быть вместе!"</t>
  </si>
  <si>
    <t>14-30 лет</t>
  </si>
  <si>
    <t>Фестиваль многообразия "Скажи мне: "Здравствуй!"</t>
  </si>
  <si>
    <t>52 чел.  проект "Ярмарка" (кол-во в 2-х мероприятиях  в Центре социальной помощи семье и детям "Семья")</t>
  </si>
  <si>
    <t>Игровая программа                              "Дети- цветы жизни"</t>
  </si>
  <si>
    <t>ГАУ НСО "Центр социальной помощи семье и детям "Семья" ул. Зорге, 127а</t>
  </si>
  <si>
    <t>Благодарственное письмо (Смецкая А.Е.,РКФ)</t>
  </si>
  <si>
    <t>Игровая программа                            "Дети- цветы жизни"</t>
  </si>
  <si>
    <t>Благодарственное письмо (Долотина Е.С.РКФ)</t>
  </si>
  <si>
    <t>Игровая программа                               "Дети- цветы жизни"</t>
  </si>
  <si>
    <t>Благодарственное письмо                   (Петрова О.В.,НО)</t>
  </si>
  <si>
    <t>"Пушкинский день в  России"</t>
  </si>
  <si>
    <t>МКУК "Централизованное библиотечная система им. П.П.Бажова",     библиотека им. А.С.Пушкина              ул. Широкая,15</t>
  </si>
  <si>
    <t>Благодарственное письмо- 2 ед. (Гринкевич Е.С.,РКФ; Шульгина М.В.,РКФ)</t>
  </si>
  <si>
    <t>Интеллектуальная игра "Quvz fime"</t>
  </si>
  <si>
    <t>ТРЦ "Континент" ул. Троллейная,130а</t>
  </si>
  <si>
    <t>Диплом 3 место ( дружина волонтеров "Сова")</t>
  </si>
  <si>
    <t>Коллегия по итогам организации отдыха, оздоровления и занятости детей и подростков в летний период</t>
  </si>
  <si>
    <t>администрация Ленинского района</t>
  </si>
  <si>
    <t>Благодарственное письмо                  (дружина волонтеров "Сова")</t>
  </si>
  <si>
    <t>Мастер-класс для воспитанников ГАУ НСО "Центр социальной помощи семье и детям "Семье"</t>
  </si>
  <si>
    <t>Благодарственное письмо      (Петрова О.В.,СРМ)</t>
  </si>
  <si>
    <t>Участие в акции по сбору овощей для приюта животных</t>
  </si>
  <si>
    <t>Благодарственное письмо (дружина волонтерова Сова, СРМ Капустина А.Г.)</t>
  </si>
  <si>
    <t>Благотворительный  марафон             "Мы вместе"</t>
  </si>
  <si>
    <t>ТРЦ "Сан-Сити" ул. Карла Маркса,7</t>
  </si>
  <si>
    <t>Благодарность (клуб современного танца "Динамит", РКФ Гринкевич Е.С.)</t>
  </si>
  <si>
    <t>Районная передвижная выставка социально- значимых плакатов по профилактике потребления ПАВ "ЭТО- не модно!"</t>
  </si>
  <si>
    <t>МБУ МЦ им. А.П.Чехова 1-й Петропавловский пер.10</t>
  </si>
  <si>
    <t>Диплом участника (клуб игры на гитаре "Melody"  РКФ Жлудова Е.В.,(Зубцова М.)</t>
  </si>
  <si>
    <t>Районная передвижна выставка социально- значимых плакатов по профилактике ПАВ "ЭТО- не модно!"</t>
  </si>
  <si>
    <t>Диплом участника (Тестова Д., СРМ Капустина А.Г.)</t>
  </si>
  <si>
    <t>Районная передвижная выставка социально- значимых плакатов по профилактике потребления  ПАВ "ЭТО- не модно!"</t>
  </si>
  <si>
    <t>Диплом участника (Павленко Е.,РКФ Долотина Е.С.)</t>
  </si>
  <si>
    <t>Диплом участника (Газизова А., РКФ  Шульгина М.В.)</t>
  </si>
  <si>
    <t>Диплом участника (Красильникова В, РКФ  Шульгина М.В.)</t>
  </si>
  <si>
    <t>Диплом участника (Субботина Ж., РКФ  Шульгина М.В.)</t>
  </si>
  <si>
    <t>Районная передвижня выставка социально- значимых плакатов по профилактике потребления  ПАВ "ЭТО- не модно!"</t>
  </si>
  <si>
    <t>Диплом  3 место (РКФ  Шульгина М.В.)</t>
  </si>
  <si>
    <t>Турнир по тхэквондо "Первенство Коченевского района"</t>
  </si>
  <si>
    <t>п. Коченево                ул. М. Горького, 200</t>
  </si>
  <si>
    <t>Дипломы за 1 место (золото) - 13 шт., РКФ Фартушняк А.А.)</t>
  </si>
  <si>
    <t>п. Коченево                 ул. М. Горького, 200</t>
  </si>
  <si>
    <t>Дипломы за 2 место (серебро) - 14 шт., РКФ Фартушняк А.А.)</t>
  </si>
  <si>
    <t>п. Коченево                 ул. М.Горького, 200</t>
  </si>
  <si>
    <t>Дипломы за 3 место ( бронза)- 19 шт., РКФ Фартушняк А.А.)</t>
  </si>
  <si>
    <t>Фестиваль творческой самодеятельности  "Арт-Калинка 2018"</t>
  </si>
  <si>
    <t>Молодежный центр "Патриот"                 ул. Фадеева, 24/1</t>
  </si>
  <si>
    <t>Диплом участника ( клуб игры на гитаре "Melody", РКФ Жлудова Е.В.)</t>
  </si>
  <si>
    <t>Фестиваль творческой самодеятельности "Арт-Калинка 2018"</t>
  </si>
  <si>
    <t>Диплом участника ( квартет "King", РКФ Жлудова Е.В.)</t>
  </si>
  <si>
    <t>Диплом участника (Зубцова М., РКФ Жлудова Е.В.)</t>
  </si>
  <si>
    <t>Районная выставка                              "Creative BOOM"</t>
  </si>
  <si>
    <t>МБУ МЦ им.А.П.Чехова 1-й Петропавлоский пер.10</t>
  </si>
  <si>
    <t>Диплом  1 ст.( РКФ Долотина Е.С.)</t>
  </si>
  <si>
    <t>Районный фестиваль  многообразия                   "Скажи мне: "Здравствуй!"</t>
  </si>
  <si>
    <t>МБУ МЦ                     им. А.П.Чехова,              1-й Петропавловский пер.10</t>
  </si>
  <si>
    <t>Диплом участника (клуб игры на гитаре "Melody", РКФ Жлудова Е.В.)</t>
  </si>
  <si>
    <t>Районный фестиваль  многообразия                  "Скажи мне: "Здравствуй!"</t>
  </si>
  <si>
    <t>Диплом участника (клуб инструментального ансамбля "Forte", РКФ Жлудова Е.В.)</t>
  </si>
  <si>
    <t>Диплом участника ( клуб современного танца "Динамит", РКФ Варивода Е.Е.)</t>
  </si>
  <si>
    <t>За успешную организацию работы Дружины волонтеров "Сова"в период летний оздоровительный кампании</t>
  </si>
  <si>
    <t>администрация Ленинского района ул. Станиславского, 6а</t>
  </si>
  <si>
    <t>Благодарственное письмо (дружина волонтеров "Сова",  Капустина А.Г., СРМ)</t>
  </si>
  <si>
    <t>Чемпионат и Первенство Сибиркого Федерального округа и межрегиональные соревнования на "Кубок Сибири" по тхэквондо</t>
  </si>
  <si>
    <t>г. Омск</t>
  </si>
  <si>
    <t xml:space="preserve">Дипломы за 3 место ( бронза)- 2 чел, (РКФ Фартушняк А.А.) </t>
  </si>
  <si>
    <t xml:space="preserve">Всероссийский фестиваль боевых искусств </t>
  </si>
  <si>
    <t>25.-26.06.2018</t>
  </si>
  <si>
    <t>Спортивный комплекс "Заря"         ул. Спортивная, 2</t>
  </si>
  <si>
    <t>Дипломы за 1 место (Золото):  21 чел. (клуб любителей тхэквондо "Феникс")</t>
  </si>
  <si>
    <t>Всероссийский фестиваль боевых искусств  (волонтерская деятельность)</t>
  </si>
  <si>
    <t>Всероссийский героико-патриотический фестиваль  детского и юношеского творчества "Звезда Спасения"</t>
  </si>
  <si>
    <t>театр "Глобус"</t>
  </si>
  <si>
    <t>Лауреат конкурса   1 место (клуб игры на гитаре "Melody", РКФ Жлудова Е.В.)</t>
  </si>
  <si>
    <t>Дипломант  2 ст.(клуб современного танца "Динамит", РКФ Гринкевич Е.С.)</t>
  </si>
  <si>
    <t>Всероссийский фестиваль-конкурс детского дошкольного творчества "Чудо-Детки"</t>
  </si>
  <si>
    <t>ТРЦ "Сибирский Молл"</t>
  </si>
  <si>
    <t>Дипломант 1 ст ( клуб эстрадного танца "ЛАЙМ",РКФ Смецкая А.Е.)</t>
  </si>
  <si>
    <t>Дипломы участника (10 шт.,клуб эстрадного танца "ЛАЙМ",РКФ Смецкая А.Е.)</t>
  </si>
  <si>
    <t>Территория озера "Юга" Ленинский район</t>
  </si>
  <si>
    <t>Диплом участника (дружина волонтеров "Сова", СРМ Капустина А.Г.)</t>
  </si>
  <si>
    <t>Международная экологическая акция "Добрые крышечки- Новосибирск</t>
  </si>
  <si>
    <t>Информационные листовки - акция "Дыши свободно!"( 60 экз.); Всероссийская акция  СТОП ВИЧ/СПИД (памятка "Прочти и задумайся! , Осторожно, СПИД". - 50 экз.); акция Вся, правда, о СПИДе"    ( 200 экз.)</t>
  </si>
  <si>
    <t xml:space="preserve">Участие в социально-значимой акции ко «Дню пожилого человека».
Помощь по уборке дома пожилым людям.
</t>
  </si>
  <si>
    <t>25-26.10.2018</t>
  </si>
  <si>
    <t>адресная помощь</t>
  </si>
  <si>
    <t>Организация и проведение акции по благоустройству города «Подари красоту».</t>
  </si>
  <si>
    <t>Монумент Славы</t>
  </si>
  <si>
    <t>Круглогодичная благотворительная акция по сбору вещей, направленная на оказание помощи семьям, находящимся в трудной жизненной ситуации «Твори добро!»</t>
  </si>
  <si>
    <t xml:space="preserve">МБУ МЦ им. А. П. Чехова
1-й Петропавловский пер., 10
</t>
  </si>
  <si>
    <t>Социально-значимая акция открытие детской площадки на Юго- Западном ж/массиве</t>
  </si>
  <si>
    <t>Юго-Запдный ж/м</t>
  </si>
  <si>
    <t>в течение года</t>
  </si>
  <si>
    <t>Участие в районной социально-значимой акции по уборке территории  парка Гагарина«Трудовой десант-2018»</t>
  </si>
  <si>
    <t xml:space="preserve"> Территория сквера 
им. Гагарина 
</t>
  </si>
  <si>
    <t xml:space="preserve">Участие в природоохранном мероприятии в рамках районной программы экологического воспитания молодежи Кировского района 
«Я люблю природу»
</t>
  </si>
  <si>
    <t xml:space="preserve">
21.11.2018
</t>
  </si>
  <si>
    <t xml:space="preserve"> НКЛПиС (ул. Зорге, 12)</t>
  </si>
  <si>
    <t>Участие в городской добровольческой акции "Чистая территория"</t>
  </si>
  <si>
    <t>Бугринская набережная</t>
  </si>
  <si>
    <t xml:space="preserve">Участие в социально-значимой акции по уборке территории  Михайловской набережной. </t>
  </si>
  <si>
    <t>Михайловская набережная</t>
  </si>
  <si>
    <t>Участие в социально-значимой акции "Снегоборцы"</t>
  </si>
  <si>
    <t>02.03.2018 – 03.03.2018</t>
  </si>
  <si>
    <t>Адресная помощь по уборке снега территории домов пожилых людей</t>
  </si>
  <si>
    <t xml:space="preserve">Участие 
в конкурсе социально - экологической 
рекламы
 «Мы за чистый город!»
конкурс экологических видеороликов «Живой плакат»
</t>
  </si>
  <si>
    <t>19.03.2018-05.06.2018</t>
  </si>
  <si>
    <t xml:space="preserve">ТЦ САН СИТИ,
4 этаж
</t>
  </si>
  <si>
    <t>поселок городского типа - Колывань</t>
  </si>
  <si>
    <t xml:space="preserve">Участие в городской благотворительной акции 
«Red Fox»
</t>
  </si>
  <si>
    <t>10-11.11.2018</t>
  </si>
  <si>
    <t xml:space="preserve"> ТЦ «МЕГА» (ул. Ватутина, 107).</t>
  </si>
  <si>
    <t>«Вожатский отряд «Орлиное племя»</t>
  </si>
  <si>
    <t xml:space="preserve">Долгосрочный
11.01.2016-31.12.2018
</t>
  </si>
  <si>
    <t>Трудовой отряд «Феникс»</t>
  </si>
  <si>
    <t xml:space="preserve">Долгосрочный
от 09.01.2017-
</t>
  </si>
  <si>
    <t>«Неформальные каникулы»</t>
  </si>
  <si>
    <t>краткосрочныйИюнь, август, ноябрь 2018</t>
  </si>
  <si>
    <t>"Живая история"</t>
  </si>
  <si>
    <t>Среднесрочный
09.01.2018-31.12.2018</t>
  </si>
  <si>
    <t xml:space="preserve">«Семейный час»  </t>
  </si>
  <si>
    <t xml:space="preserve">Среднесрочный,
09.01.2018-31.12.2018
</t>
  </si>
  <si>
    <t>МБУ МЦ им. А.П. Чехова</t>
  </si>
  <si>
    <t>зимняя спартакиада среди работников учреждений сферы молодежной поли-тики города Новосибирска</t>
  </si>
  <si>
    <t>Рабочая молодёжь от 18 лет</t>
  </si>
  <si>
    <t>Районное мероприятие «Встреча вожатских отрядов «Мост дружбы»</t>
  </si>
  <si>
    <t>Содействие развитию активной жизненной позиции молодёжи</t>
  </si>
  <si>
    <t>Районное мероприятие «День Призывника»</t>
  </si>
  <si>
    <t>Гражданско-патриотическое воспитание молодёжи</t>
  </si>
  <si>
    <t>Районное мероприятие «Помним. Верим. Храним»</t>
  </si>
  <si>
    <t>Подростки, молодёжь, ветераны 10-75</t>
  </si>
  <si>
    <t>Районное мероприятие «Вручение паспортов»</t>
  </si>
  <si>
    <t>Районное мероприятие «Интеллектуальная игра «Эрудит-2018»</t>
  </si>
  <si>
    <t>17-20 лет</t>
  </si>
  <si>
    <t>14-17 лет</t>
  </si>
  <si>
    <t>от 14 лет</t>
  </si>
  <si>
    <t>18-25 лет</t>
  </si>
  <si>
    <t>Зимняя спартакиада среди работников учреждений сферы молодежной поли-тики города Новосибирска</t>
  </si>
  <si>
    <t>Пропаганда здорового образа жизни в учреждениях сферы молодёжной политики города Новосибирска.</t>
  </si>
  <si>
    <t>НГПУ, институт искусств Советская, 79</t>
  </si>
  <si>
    <t>соучредители конкурса</t>
  </si>
  <si>
    <t>Международный конкурс социально-значимых плакатов "Люблю тебя, мой край родной!"</t>
  </si>
  <si>
    <t>5 чел ( участники районного мероприятия   Это- не модно"),  90 чел.(спортивные старты "День здоровья")</t>
  </si>
  <si>
    <t>5 чел."Вместе с нами"( проект "Ярмарка"), 27 чел. ("Давай с нами, вместе веселее")</t>
  </si>
  <si>
    <t>95 (ГУФСИН)</t>
  </si>
  <si>
    <t>МБОУ СОШ № 41 ул. Зорге, 239/1</t>
  </si>
  <si>
    <t>Бугринская роща</t>
  </si>
  <si>
    <t>23.09.2018 11.00-16.00</t>
  </si>
  <si>
    <t>МБУ Центр развития и творчества молодежи «Содружество», спортивная площадка МБУ «Спортивный город» ул. Кропоткина, 119/3</t>
  </si>
  <si>
    <t xml:space="preserve">12-13.10.
2018
</t>
  </si>
  <si>
    <t xml:space="preserve">Большой зал мэрии города Новосибирск, Красный проспект, 34
Детский оздоровительно-образовательный лагерь «Имени Олега Кошевого»
</t>
  </si>
  <si>
    <t>11.02.-15.02.2018</t>
  </si>
  <si>
    <t>Дом молодёжи Первомайского района, Эйхе, 1</t>
  </si>
  <si>
    <t>ТРЦ "Сан-Сити) пр. К.Марска,7</t>
  </si>
  <si>
    <t>Диплом участника (СРМ Северин В. А.)</t>
  </si>
  <si>
    <t>Димлом за участие (СРМ Коровина Н. Д.)</t>
  </si>
  <si>
    <t xml:space="preserve">  Городской добровольческой акции «Чистая территория», выдан КДМ </t>
  </si>
  <si>
    <t>Диплом участника (СРМ, Муллагалиева З.И. )</t>
  </si>
  <si>
    <t xml:space="preserve">Городской открытый фестиваль-конкурс "Культпросвет - 2018", выдан КДМ </t>
  </si>
  <si>
    <t>Диплом лауреата Гран при (РКФ  Кривова М.Г.)</t>
  </si>
  <si>
    <t>01.03.-03.03.2018</t>
  </si>
  <si>
    <t>НОККиИ</t>
  </si>
  <si>
    <t>г. Бердск</t>
  </si>
  <si>
    <t>ДК Чкалова</t>
  </si>
  <si>
    <t>ДМ "Первомайского р-на"</t>
  </si>
  <si>
    <t>30.04.-02.05.2018</t>
  </si>
  <si>
    <t>г. Новосибирск</t>
  </si>
  <si>
    <r>
      <t xml:space="preserve"> Дипломы за 2 место( Серебро):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19 чел. (клуб любителей тхэквондо "Феникс")</t>
    </r>
  </si>
  <si>
    <r>
      <t xml:space="preserve"> Дипломы за 3 место (Бронза): 22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чел. (клуб любителей тхэквондо "Феникс")</t>
    </r>
  </si>
  <si>
    <r>
      <t xml:space="preserve">Благодарность </t>
    </r>
    <r>
      <rPr>
        <b/>
        <sz val="12"/>
        <color theme="1"/>
        <rFont val="Times New Roman"/>
        <family val="1"/>
        <charset val="204"/>
      </rPr>
      <t>-</t>
    </r>
    <r>
      <rPr>
        <sz val="12"/>
        <color theme="1"/>
        <rFont val="Times New Roman"/>
        <family val="1"/>
        <charset val="204"/>
      </rPr>
      <t>3 чел.           (Дружина волонтеров Сова)</t>
    </r>
  </si>
  <si>
    <t>муниципальное бюджетное учреждение  "Молодежный центр им. А.П. Чехова" Ленинского района города Новосибирска</t>
  </si>
  <si>
    <t>муниципальное бюджетное учреждение  Ленинского района города Новосибирска "Молодежный центр им. А. П. Чехова" (МБУ МЦ им. А.П. Чехова)</t>
  </si>
  <si>
    <t>Департамент культуры, спорта и молодежной политики мэрии города Новосибирска</t>
  </si>
  <si>
    <t xml:space="preserve">630136, г. Новосибирск, ул. 1-й Петропавловский переулок,10                                                                                                   info@chehova.club  тел. 343-12-92                                                                                                                                                                   </t>
  </si>
  <si>
    <t>Филонова Ольга Анатольевна</t>
  </si>
  <si>
    <t xml:space="preserve">(Головное) СП "Чехова"ул. 1-й Петропавловский переулок,10  -двухэтажное отдельно стоящее здание, зрительный зал и пристройка -спортивный зал - одноэтажные                                                                                              СП "Импульс" ул. Связистов,139/1 -двухэтажное отдельно стоящее административное здание, занимаемое помещение находится на 2-м этаже с отдельным входом и выходом.              СП"Олимпик" ул.9-я Гвардейская Дивизия,2  -одноэтажное отдельно стоящее здание, с подвальными помещениями ,переоборудованные в тренажерные залы, раздевалки, сан.узлы, т.к. имеется технический подвал                                                                                                     СП "Олимпик" ул.Хилокская,11/1  -одноэтажное отдельно стоящиее здание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</si>
  <si>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переулок,10 -1364,7 кв.м                                                                                             СП "Импульс" ул. Связистов,139/1 -302,4 кв.м                                                                                                                           СП"Олимпик" ул.9-я Гвардейская Дивизия,10 -723,8 кв.м                                                                                                СП "Олимпик" ул.Хилокская,11/1 -334,1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</si>
  <si>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переулок,10 -1325,9 кв.м                                                                                             СП "Импульс" ул. Связистов,139/1 -272,7 кв.м                                                                                                                           СП"Олимпик" ул.9-я Гвардейская Дивизия,10 - 390,5 кв.м                                                                                                СП "Олимпик" ул.Хилокская,11/1 -305,5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</si>
  <si>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(Головное)СП «Чехова»: 1- кабинет для клубной и проектной деятельности; 1-танцевальный зал для хореографии; 1-  фойе, для занятий клуба молодой семьи, для реализации молодёжных инициатив и территории свободного общения; 1- зрительный зал для театральной и концертной деятельности, семинаров, встреч. 1- спортивный зал для занятий клубных формирований и проведения мероприятий по ЗОЖ.
СП «Импульс»: 1- зал для хореографии, концертной деятельности и занятий клуба по формированию ЗОЖ, 1- кабинет для клубной и проектной деятельности, 1- кабинет для изобразительного и декоративно - прикладного творчества, 1- кабинет музыкального творчества и швейного дела.
СП «Олимпик»: ул.Хилокская,11/1:  1 -Танцевальный зал (клубная деятельность  и проведения мероприятий художественно-эстетической направленности); 1- Тренажерный зал (клубная деятельность по ЗОЖ), 1- зал гири (клубная деятельность по  ЗОЖ), 1- кабинет.  Клубная деятельность по ИЗО и ДПИ, работа с молодой семьей и проектная деятельность.      
1- Хоккейная коробка для  клубной деятельности, проведения мероприятий по  ЗОЖ.
по ул.9-ой Гвардейской Дивизии 2: 1- зал хореографии (клубная деятельность и проведения мероприятий художественно-эстетической направленности); 1-Тренажерный зал (клубная деятельность по ЗОЖ) , 1-зал единоборств  для  клубной деятельности по ЗОЖ. Кабинет для занятий клубов (ИЗО и ДПИ, гитара, фольклор работа с молодой семьей), проектная деятельность.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</si>
  <si>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(Головное)СП «Чехова»: 
9.00 – 22.00 понедельник – пятница
9.00 – 20.00 суббота,
9.00 - 21.00 воскресенье;
СП «Импульс»: 9.00 – 21.00 понедельник – суббота;
 воскресенье с 9.00-13.00
СП «Олимпик»: 
 по адресу: ул.9-я Гвардейская Дивизия,2: 
9.00 – 22.00 понедельник-пятница 
10.00- 21.00 суббота
 воскресенье выходной
по адресу: ул.Хилокская,11/1:
 9.00 – 22.00 понедельник – пятница
  17.00 – 21.00   суббота
воскресенье выходной
</t>
  </si>
  <si>
    <t>Подростки, молодёжь 13-18 лет</t>
  </si>
  <si>
    <t>Молодёжь 14-17 лет</t>
  </si>
  <si>
    <t>Подростки, молодёжь 10-14 лет</t>
  </si>
  <si>
    <t>Дети, подростки, молодёжь 7-18 лет</t>
  </si>
  <si>
    <t>Дети от 2-7 лет,         Молодёжь от    18-35 лет</t>
  </si>
  <si>
    <t>июнь-август</t>
  </si>
  <si>
    <t>Центр занятости Ленинского района, Центр "Молодежный"</t>
  </si>
  <si>
    <t>(Головное) Структурное подразделения "Чехова" - 36 чел.                                                                                                                                                                                                         Структурное подразделения"Импульс" - 14 чел.                                                                                                                 Структурное подразделения"Олимпик" - 24 чел.                                                                                                                           Итого: 74 чел.</t>
  </si>
  <si>
    <t>В мероприятии принимали участие 24 команды из 27 команд учреждений сферы молодёжной политики.  Соревнования проходили по следующим видам спорта: "зимний боулинг", "баскетбол", "хоккей", "гонки", "быстрые лыжи", "бег с препятствиями", "зимняя рыбалка".  По итогу мероприятия команды-участники  были награждены ценными призами, а команде-победителю был вручён переходящий кубок.</t>
  </si>
  <si>
    <t>Лыжная база «Заря»</t>
  </si>
  <si>
    <t>уборщик служебных помещений, уборщик территории, гардеробщик</t>
  </si>
  <si>
    <t>Филонова О. А.</t>
  </si>
  <si>
    <t>подростки, молодежь от 14 лет</t>
  </si>
  <si>
    <t xml:space="preserve">Участие в социально-экологическом проекте«Посади дерево»
</t>
  </si>
  <si>
    <t>3 (2 чел.-СП Олимпик «Мини-футбол «Бомбардир», 
клуб общефизической подготовки «Лидер», 1 чел.-СП Импульс КФ "Стрекоза" и КФ "Крылья" )</t>
  </si>
  <si>
    <t>1 чел. (участник проекта ТО "Феникс")</t>
  </si>
  <si>
    <t>Информационные листовки МБУ МЦ им. А. П. Чехова</t>
  </si>
  <si>
    <t>http://superchexov.wixsite.com/chekhovcenter</t>
  </si>
  <si>
    <t>http://www.timolod.ru/centers/imeni_chehova/wp-admin/</t>
  </si>
  <si>
    <t>https://vk.com/club_a.p.chekhov</t>
  </si>
  <si>
    <t>63/22326</t>
  </si>
  <si>
    <t>Группа МЦ им. А. П. Чехова</t>
  </si>
  <si>
    <t>https://www.facebook.com/profile.php?id=100012480258045</t>
  </si>
  <si>
    <t>https://www.instagram.com/superchexov/</t>
  </si>
  <si>
    <t>https://www.youtube.com/channel/UCOPMUl9E88e7l-AQvFDXOCw</t>
  </si>
  <si>
    <t>-</t>
  </si>
  <si>
    <t>сквер им. Гагарина</t>
  </si>
  <si>
    <r>
      <t xml:space="preserve">4     </t>
    </r>
    <r>
      <rPr>
        <sz val="14"/>
        <color theme="1"/>
        <rFont val="Times New Roman"/>
        <family val="1"/>
        <charset val="204"/>
      </rPr>
      <t>(http://www.timolod.ru/news/49258/?sphrase_id=2525012, http://www.timolod.ru/news/52180/?sphrase_id=2525012, http://www.timolod.ru/news/54605/?sphrase_id=2525012, http://www.timolod.ru/news/57470/?sphrase_id=2525012</t>
    </r>
  </si>
  <si>
    <r>
      <t xml:space="preserve">7  </t>
    </r>
    <r>
      <rPr>
        <sz val="14"/>
        <color theme="1"/>
        <rFont val="Times New Roman"/>
        <family val="1"/>
        <charset val="204"/>
      </rPr>
      <t>(nsknews.info/materials/novosibirskie-shkolnitsy-srazilis-za-koronu-miss-impuls/ ,http://ocpd.nsk.ru/novosty.html,Журнал "Город молодых" от 05.04.2018,  https://novo-sibirsk.ru/dep/info/news/159283/, http://nios.ru/news/18329, https://xn--90adear.xn--p1ai/r/54/news/item/14904017 )</t>
    </r>
  </si>
  <si>
    <t>Организация доступной среды жизнедеятельности для инвалидов и маломобильных групп населения (ММГ)</t>
  </si>
  <si>
    <t>"Академия образования "Атон"</t>
  </si>
  <si>
    <t>Аттестация на пояса.                           Учебно- тренировочный сбор</t>
  </si>
  <si>
    <t>г. Бердск                     сл. "Юбилейный"</t>
  </si>
  <si>
    <t>Сертификаты  14 шт. , РКФ Фартушняк А.А.)</t>
  </si>
  <si>
    <t>Благотворительная акция                   "Добрые крышечки"</t>
  </si>
  <si>
    <t>Мэрия г. Новосибирска, ул. Красный проспект,34 (НАДО)</t>
  </si>
  <si>
    <t>Диплом (Капустина А.Г.СРМ)</t>
  </si>
  <si>
    <t xml:space="preserve">Награждение по итогам года </t>
  </si>
  <si>
    <t>Мэрия г. Новосибирска, ул. Красный проспект,34 (Департамент энергетики,жилищного и коммунального хозяйства г. Новосибирска)</t>
  </si>
  <si>
    <t>Открытый фестиваль- конкурс молодых руководителей танцевальных коллективов "Кульпросвет"</t>
  </si>
  <si>
    <t>МБУ МЦ "Дом молодежи" ул. Эйхе,1</t>
  </si>
  <si>
    <t>Диплом участника (Смецкая А.Е.,РКФ)</t>
  </si>
  <si>
    <t>Благотворительный фестиваль "Green Fly"</t>
  </si>
  <si>
    <t>Диплом участника (клуб эстрадного танца "ЛАЙМ", РКФ Смецкая А.Е.)</t>
  </si>
  <si>
    <t>Экологическая акция                         "Чистый город"</t>
  </si>
  <si>
    <t>ГБУЗ НСО "Городская клиническая больница № 25"</t>
  </si>
  <si>
    <t>Диплом (дружина волонтеров "Сова", РКФ Капустина А.Г.СРМ)</t>
  </si>
  <si>
    <t>Городской фестиваль единоборств "Щит и меч"</t>
  </si>
  <si>
    <t>Благодарность - 2 шт. ( Фартушняк А.А.,РКФ, Петров А.П.,клуб любителей тхэквондо "Фениск)</t>
  </si>
  <si>
    <t>Городской конкурс социальной экологической рекламы                "МЫ-ЗА ЧИСТЫЙ ГОРОД!"</t>
  </si>
  <si>
    <t>МФК "Сан-Сити"     пл. К.Маркса,7</t>
  </si>
  <si>
    <t>Диплом участника- 3 шт.                     ( Красильникова В.С.,Газизова А.В.,Пучкова О.А.)</t>
  </si>
  <si>
    <t>Городской конкурс социальной экологической рекламы                           "МЫ-ЗА ЧИСТЫЙ ГОРОД!"</t>
  </si>
  <si>
    <t>Благодарность                                     (Шульгина М.В.,РКФ)</t>
  </si>
  <si>
    <t>Городская благотворительная акция по уборке территории парка культуры и отдыха                               "Бугринская роща"</t>
  </si>
  <si>
    <t>ПКиО "Бугринская роща"</t>
  </si>
  <si>
    <t>Диплом участника (дружина волонтеров "Сова") СРМ, Капустина А.Г.</t>
  </si>
  <si>
    <t>Городской молодежный фестиваль "Лови лето-2018"</t>
  </si>
  <si>
    <t>Диплом ( клуб любителей тхэвондо "Феникс", РКФ Фартушняк А.А.)</t>
  </si>
  <si>
    <t>Городской проект                                    "Читаем стихи о Победе"</t>
  </si>
  <si>
    <t>мэрия г Новосибирска, "НАДО"</t>
  </si>
  <si>
    <t>Диплом за 1 место в номинации "Лучший исполнитель стихов" (клуб вокального театра "Крылья",РКФ Печёнкина М.Е. (Закиров В.)</t>
  </si>
  <si>
    <t>Городской открытый фестиваль-конкурс "От барокко до джаз-рока"</t>
  </si>
  <si>
    <t>Крсный проспект, 67</t>
  </si>
  <si>
    <t xml:space="preserve"> Диплом 2 место (Ермолаев А.) Диплом 3 место (Зубцова М.) клуб игры на гитаре , РКФ Кириленко Е.В.</t>
  </si>
  <si>
    <t>Благодарность                       (Дружина волонтеров "Сова", СРМ Капустина А.Г.)</t>
  </si>
  <si>
    <t>Фестиваль национальных культур "Взгляд на Восток"</t>
  </si>
  <si>
    <t>ТРЦ «Континент» Ул.Троллейная,130а</t>
  </si>
  <si>
    <t>Спортивный праздник "Кубок призывника"</t>
  </si>
  <si>
    <t>ул.1-ый Петропавловский пер.,10</t>
  </si>
  <si>
    <t xml:space="preserve">Диплом за II место в общекомандном зачете                             Диплом за III место в сгибании и разгибании рук в упоре лежа                               Диплом за III место  в поднятии гири                                                                   Диплом за  I место в перетягивании каната                                                  Диплом за I место в поднятии гири                                  </t>
  </si>
  <si>
    <t>Участие в 69-ой легкоатлетической эстафете памяти погибших воинов-сибиряков в годы Великой Отечественной войны.</t>
  </si>
  <si>
    <t>Территория мемориального ансамбля Монумент Славы.</t>
  </si>
  <si>
    <t>Диплом за II место                                                                 Диплом за  I место на  1 этапе</t>
  </si>
  <si>
    <t>Открытое первенство по боксу, посвященное дню защиты детей</t>
  </si>
  <si>
    <t>01.06-02.06..2018</t>
  </si>
  <si>
    <t>МБУДО ДЮСШ №5</t>
  </si>
  <si>
    <t>Диплом за I место                           Диплом за II место.</t>
  </si>
  <si>
    <t>Почетная грамота      (Капустина А.Г.,СРМ, Семенова Н. Н.)</t>
  </si>
  <si>
    <t>"Социально-культурная адаптация мигрантов"</t>
  </si>
  <si>
    <t>АНО Центр делового обучения "Сфера"</t>
  </si>
  <si>
    <t>Интернет фотоконкурс "Мой папа-  супер"</t>
  </si>
  <si>
    <t>13-24.02.2018</t>
  </si>
  <si>
    <t>МБУ МЦ им. А.П. Чехова "Импульс"</t>
  </si>
  <si>
    <t>Диплом участника (Морозов Б.. РКФ Котова Н.Ю.)</t>
  </si>
  <si>
    <t>Диплом участника (Молодыко Н. РКФ Котова Н.Ю.)</t>
  </si>
  <si>
    <t>Диплом участника (Мусина Л. РКФ Котова Н.Ю.)</t>
  </si>
  <si>
    <t>Турнир по волебщлу, посвящённый Дню Победы</t>
  </si>
  <si>
    <t>Диплом за 1 место ( команда МЦ Чехова, РКФ Мартюшова А.А.</t>
  </si>
  <si>
    <t>Диплом участника (Махмудова Е. РКФ Котова Н.Ю.)</t>
  </si>
  <si>
    <t xml:space="preserve">Районный благотворительный марафон "Мы вместе" </t>
  </si>
  <si>
    <t>Благодарность (Буценко О.С., РКФ Котова Н.Ю.)</t>
  </si>
  <si>
    <t>Благодарность (Сафарова Р.Д., РКФ Котова Н.Ю.)</t>
  </si>
  <si>
    <t xml:space="preserve">  Районная встреча вожатских отрядов "Мост дружбы" </t>
  </si>
  <si>
    <t>Диплом участника (руководитель В.А. Северин)</t>
  </si>
  <si>
    <t>Благодарность (коллектив "Фейерверк , РКФ Никитина М.А.")</t>
  </si>
  <si>
    <t>Благодарность (Буценко А.С., РКФ Котова Н.Ю.)</t>
  </si>
  <si>
    <t>Благодарность ( РКФ Котова Н.Ю.)</t>
  </si>
  <si>
    <t>Районная выставка «Пушкинские сказки», выдан МБУ «Витязь».</t>
  </si>
  <si>
    <t>Диплом за участие (руководитель Н.Ю. Котова)</t>
  </si>
  <si>
    <t xml:space="preserve">69- я легкоатлетическая эстафета памяти воинов-сибиряков, погибших в годы Великой Отечественной войны </t>
  </si>
  <si>
    <t>Площадь Станиславского Ленинский р-н</t>
  </si>
  <si>
    <t>Диплом 2 степени (команда "Чехова" РКФ Ильин В.Н.)</t>
  </si>
  <si>
    <t>Диплом 1 степени (Беликов В. РКФ Ильин В.Н.)</t>
  </si>
  <si>
    <t xml:space="preserve"> Районный спортивный праздник "Кубок призывника", </t>
  </si>
  <si>
    <t>Диплом за 1 место( РКФ Ильин Е.В., Ильин В.Н.)</t>
  </si>
  <si>
    <t>Диплом за 3 место (РКФИльин Е.В., Ильин В.Н.)</t>
  </si>
  <si>
    <t>Диплом за 2 место (РКФ Ильин Е.В., Ильин В.Н.)</t>
  </si>
  <si>
    <t xml:space="preserve"> Районный спортивный праздник "Кубок призывника",</t>
  </si>
  <si>
    <t>Районная передвижная выставка социально-значимых плакатов по профилактике потребления ПАВ "ЭТО- не модно!".</t>
  </si>
  <si>
    <t>Диплом  участника  (Геер А. РКФ Котова Н.Ю.)</t>
  </si>
  <si>
    <t>Диплом  участника  (Вышинская Н. РКФ Котова Н.Ю.)</t>
  </si>
  <si>
    <t>Диплом  1 степени (РКФ Котова Н.Ю.)</t>
  </si>
  <si>
    <t>Диплом  1 степени (Мусина Л. РКФ Котова Н.Ю.)</t>
  </si>
  <si>
    <t>Районная выставка "Greative BOOM"</t>
  </si>
  <si>
    <t>Диплом участника  (Сафарова Р.Д., РКФ Котова Н.Ю.)</t>
  </si>
  <si>
    <t>Диплом участника  (Буценко А., РКФ Котова Н.Ю.)</t>
  </si>
  <si>
    <t xml:space="preserve"> Районная выставка "Greative BOOM"</t>
  </si>
  <si>
    <t>диплом участника  (Вагаршакян А., РКФ Котова Н.Ю.)</t>
  </si>
  <si>
    <t>Диплом участника  (Каримова Д., РКФ Котова Н.Ю.)</t>
  </si>
  <si>
    <t>Диплом участника  (Измайлова В., РКФ Котова Н.Ю.)</t>
  </si>
  <si>
    <t>Районная социально-значимая акция "Трудовой десант"</t>
  </si>
  <si>
    <t>Благодарственное письмо  (Коровина Н.Д., Северин В.)</t>
  </si>
  <si>
    <t>Городской благотворительный фестиваль творчества молодежи «Green Fly»</t>
  </si>
  <si>
    <t xml:space="preserve">МФК «Сан Сити» (пл. К. Маркса, 7)
</t>
  </si>
  <si>
    <t xml:space="preserve">Диплом за участие (Коллектив "Фейерверк" РКФ Никитина М.А.) е </t>
  </si>
  <si>
    <r>
      <rPr>
        <sz val="12"/>
        <rFont val="Times New Roman"/>
        <family val="1"/>
        <charset val="204"/>
      </rPr>
      <t xml:space="preserve">Городской фестиваль исторической </t>
    </r>
    <r>
      <rPr>
        <sz val="12"/>
        <color theme="1"/>
        <rFont val="Times New Roman"/>
        <family val="1"/>
        <charset val="204"/>
      </rPr>
      <t>реконструкции и боевого фехтования "Княжий двор"</t>
    </r>
  </si>
  <si>
    <t>25-26.08.2018</t>
  </si>
  <si>
    <t>ПКиО "Заельцовский"</t>
  </si>
  <si>
    <t xml:space="preserve">Благодарственое письмо (РКФ, Котова Н.Ю.) </t>
  </si>
  <si>
    <t>Экологический проект "Посади дерево"</t>
  </si>
  <si>
    <t>Благодарность (Котова Д.Д., РКФ, Котова Н.Ю.)</t>
  </si>
  <si>
    <t>Благодарность (Котова Н.Ю., РКФ, Котова Н.Ю.)</t>
  </si>
  <si>
    <t>Городской конкурс социально-экологической рекламы "Мы - за чистый город"</t>
  </si>
  <si>
    <t>Диплом 3а 2 место (Мусина Л.А., РКФ Котова Н.Ю.)</t>
  </si>
  <si>
    <t>Диплом  (Семёнова Н.Н., РКФ Котова Н.Ю.)</t>
  </si>
  <si>
    <t>Диплом 3а 2 место (Варгашакян А.Д. ., РКФ Котова Н.Ю.)</t>
  </si>
  <si>
    <t>Диплом 3а 2 место (РКФ Котова Н.Ю.)</t>
  </si>
  <si>
    <t>Диплом (РКФ Котова Н.Ю.)</t>
  </si>
  <si>
    <t xml:space="preserve">Городская социально-значимая акция «Снегоборцы», </t>
  </si>
  <si>
    <t>Городскавя благотворительная акция «Red Fox»</t>
  </si>
  <si>
    <t>10 - 11.11.2018</t>
  </si>
  <si>
    <t>Диплом участника (Буценко А.С., РКФ Котова Н.Ю.)</t>
  </si>
  <si>
    <t>ТЦ «МЕГА» (ул. Ватутина, 107).</t>
  </si>
  <si>
    <t>Диплом участника (Баянова Е.М., РКФ Котова Н.Ю.)</t>
  </si>
  <si>
    <t>Диплом участника (Каримова Д.Б., РКФ Котова Н.Ю.)</t>
  </si>
  <si>
    <t>Диплом участника (Баянова Е.М.., РКФ Котова Н.Ю.)</t>
  </si>
  <si>
    <t xml:space="preserve">Городская спартакиада трудовых отрядов г. Новосибирска награждается трудовой отряд «Феникс», </t>
  </si>
  <si>
    <t>Диплом участника (ТО "Феникс", СРМ Муллагалиева З.И.)</t>
  </si>
  <si>
    <t>Диплом участника (ТО "Феникс"СРМ Муллагалиева З.И.)</t>
  </si>
  <si>
    <t xml:space="preserve">Городской слёт-фестиваль Новосибирского штаба трудовых отрядов «Наше время», </t>
  </si>
  <si>
    <t>Городской турнир по волейболу памяти ЗТ РСФСР Ю.И.Ильина среди женсикх команд</t>
  </si>
  <si>
    <t>21-21.04.2018</t>
  </si>
  <si>
    <t>МБУ "ДОО центр "Спутник"</t>
  </si>
  <si>
    <t>Диплом за 2 место (команда "Восток" РКФ  Мартюшова А.А.)</t>
  </si>
  <si>
    <t>Диплом лауреата 2 степени (Коллектив "Фейерверк" РКФ Кривова М.Г.)</t>
  </si>
  <si>
    <t xml:space="preserve"> Городской открытый фестиваль-конкурс "Культпросвет - 2018", </t>
  </si>
  <si>
    <t>Диплом лауреата 1 степени (Коллектив "Фейерверк" РКФ Кривова М.Г.) младшая группа группа</t>
  </si>
  <si>
    <t xml:space="preserve">Диплом победителя в номинации (Коллектив "Фейерверк" РКФ Кривова М.Г.) </t>
  </si>
  <si>
    <t>Диплом лауреата 1 степени (Коллектив "Фейерверк" РКФ Кривова М.Г.) юношеская группа</t>
  </si>
  <si>
    <t>12 областной конкурс детских и юношеских хореографических коллективов "Терпсихора"</t>
  </si>
  <si>
    <t>Диплом лауреата 3 степени (коллектив "Фейерверк", РКФ Кривова М.Г.)</t>
  </si>
  <si>
    <t>15 региональный конкурс классического танца "Дебют"</t>
  </si>
  <si>
    <t>Диплом участника (коллектив "Фейерверк", РКФ М.Г. Кривова, М.А. Никитина)</t>
  </si>
  <si>
    <t xml:space="preserve"> 34 региональный турнир по волейболу, посвящённом памяти воинов-бердчан, погибших в локальных войнах.</t>
  </si>
  <si>
    <t>Диплом за 2 место (команда МЦ "Чехова", РКФ Грибков В.А.)</t>
  </si>
  <si>
    <t xml:space="preserve">Первый региональный детско-юношеский хореографический конкурс «Экспромт», </t>
  </si>
  <si>
    <t>Диплом в номинации (Коллектив "Фейерверк", РКФ Кривова М.Г.)</t>
  </si>
  <si>
    <t>Диплом дипломанта 3 степени (Коллектив "Фейерверк", РКФ Кривова М.Г.)</t>
  </si>
  <si>
    <t xml:space="preserve">Первый региональный конкурс детского танцевального искусства «Тик-так», </t>
  </si>
  <si>
    <t>Диплом дипломанта 1 степени (Коллектив "Фейерверк", РКФ Кривова М.Г.)</t>
  </si>
  <si>
    <t xml:space="preserve"> Первый региональный конкурс детского танцевального искусства «Тик-так», выдан управлением культуры мэрии г. Новосибирска</t>
  </si>
  <si>
    <t xml:space="preserve"> Региональный фестиваль-конкурс детского и юношеского  творчества "Телескоп", </t>
  </si>
  <si>
    <t>Диплом Гран при (Коллектив "Фейерверк", РКФ Кривова М.Г.)</t>
  </si>
  <si>
    <t>Диплом "За лучшую постановолчную работу" (Коллектив "Фейерверк", РКФ Кривова М.Г.)</t>
  </si>
  <si>
    <t xml:space="preserve">Региональный фестиваль-конкурс детского и юношеского  творчества "Телескоп", </t>
  </si>
  <si>
    <t>Благодарственное письмо (РКФ Кривова М.Г.)</t>
  </si>
  <si>
    <t>Дипломант 1  степени (Коллектив "Фейерверк", РКФ Никитина М.А..)</t>
  </si>
  <si>
    <t>Диплом лауреата 3 степени (Коллектив "Фейерверк", РКФ Никитина М.А..)</t>
  </si>
  <si>
    <t>Благодарственное письмо (коллектив "Фейерверк Никитина М.А.")</t>
  </si>
  <si>
    <t>Диплом лауреата 1 степени (Коллектив "Фейерверк", РКФ Кривова М.Г.)</t>
  </si>
  <si>
    <t xml:space="preserve">Всероссийский фестиваль-конкурс детского, юношеского и профессионального творчества "Путеводная звезда", выдан </t>
  </si>
  <si>
    <t xml:space="preserve">Специальный диплом лауреата и (коллектив "Фейерверк "РКФ Никитина М.А Кривова М.Г.) </t>
  </si>
  <si>
    <t xml:space="preserve">Диплом лауреата 2 степени (коллектив "Фейерверк "РКФ Никитина М.А Кривова М.Г.) </t>
  </si>
  <si>
    <t>Диплом  (коллектив "Фейерверк "РКФ Никитина М.А ) -2 шт.</t>
  </si>
  <si>
    <t xml:space="preserve">Всероссийский фестиваль-конкурс детского, юношеского и профессионального творчества "Путеводная звезда», выдан </t>
  </si>
  <si>
    <t xml:space="preserve">Диплом 3 степени (коллектив "Фейерверк "РКФ Никитина М.А Кривова М.Г.) </t>
  </si>
  <si>
    <t xml:space="preserve"> Всероссийском фестиваль-конкурс детского, юношеского и профессионального творчества «Путеводная звезда»,  </t>
  </si>
  <si>
    <t xml:space="preserve">Диплом  лауреата 1 степени (коллектив "Фейерверк "РКФ Никитина М.А Кривова М.Г.) </t>
  </si>
  <si>
    <t>5 -й Международный конкурс социально-значимых плакатов "Люблю тебя, мой край родной!</t>
  </si>
  <si>
    <t>Грамота (коллектив "Фейерверк "РКФ Никитина М.А Кривова М.Г.)</t>
  </si>
  <si>
    <t xml:space="preserve">  Международный конкурс " КИТ", </t>
  </si>
  <si>
    <t>Диплом лауреата 2 степени ( коллектив "Фейерверк",РКФ М.Г. Кривова)</t>
  </si>
  <si>
    <t xml:space="preserve"> Международный фестиваль-конкурс  хореографических искусств "Новый мир",  </t>
  </si>
  <si>
    <t>Диплом лауреата 2 степени   (коллектив "Фейерверк "РКФ Никитина М.А Кривова М.Г.)</t>
  </si>
  <si>
    <t xml:space="preserve">Международный фестиваль-конкурс хореографических искусств "Новый мир", </t>
  </si>
  <si>
    <t xml:space="preserve">Благодарственное письмо (коллектив "Фейерверк "РКФ Никитина  М.А.) </t>
  </si>
  <si>
    <t xml:space="preserve">Дипломант 1 степени (коллектив "Фейерверк "РКФ Никитина  М.А.) </t>
  </si>
  <si>
    <t xml:space="preserve">  Международный фестиваль-конкурс хореографических искусств "Новый мир", </t>
  </si>
  <si>
    <t>Диплом лауреата 1 степени   (коллектив "Фейерверк "РКФ Никитина М.А Кривова М.Г.) 2 шт.</t>
  </si>
  <si>
    <t>Диплом дипломанта 3 степени  (коллектив "Фейерверк "РКФ Никитина М.А Кривова М.Г.)</t>
  </si>
  <si>
    <t xml:space="preserve"> Международный фестиваль-конкурс хореографических искусств "Новый мир", </t>
  </si>
  <si>
    <t xml:space="preserve">Диплом  дипломанта 1 степени   (коллектив "Фейерверк "РКФ Никитина М.А Кривова М.Г.) </t>
  </si>
  <si>
    <t xml:space="preserve">Благодарственное письмо   (коллектив "Фейерверк "РКФ Никитина М.А Кривова М.Г.) </t>
  </si>
  <si>
    <t>Международный фестиваль-конкурс "Страна талантов"</t>
  </si>
  <si>
    <t>Международный фестиваль-конкурс детского и молодёжного творчества "Сила искусства"</t>
  </si>
  <si>
    <t>06-08.04ю2018</t>
  </si>
  <si>
    <t>Благодарственное письмо  (Коллектив "Фейерверк", РКФ Никитина М.А..)</t>
  </si>
  <si>
    <t>Международный фестиваль-конкурс детского, юношеского и взрослог творчества "Арт-сибириада"</t>
  </si>
  <si>
    <t>01.03-04.03.2018</t>
  </si>
  <si>
    <t>Диплом лауреата 1 степени  (Коллектив "Фейерверк", РКФ Никитина М.А..)</t>
  </si>
  <si>
    <t>Благодарственное письмо  (Коллектив "Фейерверк", РКФ М.Г. Кривова)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</si>
</sst>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7" fillId="9" borderId="1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 applyProtection="1">
      <alignment horizontal="center" vertical="top" wrapText="1"/>
      <protection locked="0"/>
    </xf>
    <xf numFmtId="0" fontId="27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center" wrapText="1"/>
    </xf>
    <xf numFmtId="0" fontId="10" fillId="6" borderId="1" xfId="0" applyFont="1" applyFill="1" applyBorder="1" applyAlignment="1" applyProtection="1">
      <alignment horizontal="left" vertical="top" wrapText="1"/>
      <protection hidden="1"/>
    </xf>
    <xf numFmtId="0" fontId="2" fillId="6" borderId="1" xfId="0" applyFont="1" applyFill="1" applyBorder="1" applyAlignment="1" applyProtection="1">
      <alignment horizontal="center" vertical="top"/>
      <protection hidden="1"/>
    </xf>
    <xf numFmtId="0" fontId="10" fillId="2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32" fillId="0" borderId="17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7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8" fillId="2" borderId="1" xfId="1" applyFill="1" applyBorder="1" applyAlignment="1" applyProtection="1">
      <alignment wrapText="1"/>
      <protection hidden="1"/>
    </xf>
    <xf numFmtId="0" fontId="32" fillId="0" borderId="17" xfId="0" applyFont="1" applyBorder="1" applyAlignment="1" applyProtection="1">
      <alignment horizontal="center" vertical="top" wrapText="1"/>
      <protection locked="0"/>
    </xf>
    <xf numFmtId="0" fontId="35" fillId="0" borderId="1" xfId="1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31" fillId="0" borderId="1" xfId="0" applyNumberFormat="1" applyFont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14" fontId="10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31" fillId="0" borderId="1" xfId="0" applyFont="1" applyFill="1" applyBorder="1" applyAlignment="1" applyProtection="1">
      <alignment vertical="top" wrapText="1"/>
      <protection locked="0"/>
    </xf>
    <xf numFmtId="14" fontId="10" fillId="0" borderId="1" xfId="0" applyNumberFormat="1" applyFont="1" applyFill="1" applyBorder="1" applyAlignment="1" applyProtection="1">
      <alignment vertical="center" wrapText="1"/>
      <protection locked="0"/>
    </xf>
    <xf numFmtId="14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0" fillId="0" borderId="5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31" fillId="0" borderId="5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vertical="center" wrapText="1"/>
    </xf>
    <xf numFmtId="14" fontId="10" fillId="0" borderId="3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/>
    </xf>
    <xf numFmtId="0" fontId="10" fillId="0" borderId="16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 applyProtection="1">
      <alignment horizontal="left" vertical="top" wrapText="1"/>
      <protection locked="0"/>
    </xf>
    <xf numFmtId="14" fontId="33" fillId="0" borderId="19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vertical="top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4" fillId="0" borderId="4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youtube.com/channel/UCOPMUl9E88e7l-AQvFDXOCw" TargetMode="External"/><Relationship Id="rId1" Type="http://schemas.openxmlformats.org/officeDocument/2006/relationships/hyperlink" Target="https://www.facebook.com/profile.php?id=100012480258045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D6" sqref="D6:E6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322" t="s">
        <v>211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38.25" customHeight="1" x14ac:dyDescent="0.25"/>
    <row r="3" spans="1:14" ht="19.5" customHeight="1" x14ac:dyDescent="0.25">
      <c r="A3" s="330" t="s">
        <v>224</v>
      </c>
      <c r="B3" s="330"/>
      <c r="C3" s="330"/>
      <c r="D3" s="330"/>
      <c r="E3" s="330"/>
      <c r="L3" s="323"/>
      <c r="M3" s="323"/>
      <c r="N3" s="323"/>
    </row>
    <row r="4" spans="1:14" ht="15.75" x14ac:dyDescent="0.25">
      <c r="A4" s="145" t="s">
        <v>79</v>
      </c>
      <c r="B4" s="329"/>
      <c r="C4" s="329"/>
      <c r="D4" s="329"/>
      <c r="E4" s="329"/>
    </row>
    <row r="5" spans="1:14" ht="21.75" customHeight="1" x14ac:dyDescent="0.25">
      <c r="A5" s="329"/>
      <c r="B5" s="329"/>
      <c r="C5" s="329"/>
      <c r="D5" s="329"/>
      <c r="E5" s="329"/>
    </row>
    <row r="6" spans="1:14" ht="30.75" customHeight="1" x14ac:dyDescent="0.25">
      <c r="A6" s="331" t="s">
        <v>573</v>
      </c>
      <c r="B6" s="331"/>
      <c r="D6" s="332"/>
      <c r="E6" s="332"/>
    </row>
    <row r="7" spans="1:14" ht="12.75" customHeight="1" x14ac:dyDescent="0.25">
      <c r="A7" s="333" t="s">
        <v>225</v>
      </c>
      <c r="B7" s="333"/>
      <c r="D7" s="320" t="s">
        <v>226</v>
      </c>
      <c r="E7" s="320"/>
    </row>
    <row r="8" spans="1:14" ht="12.75" customHeight="1" x14ac:dyDescent="0.25">
      <c r="A8" s="146"/>
      <c r="B8" s="321" t="s">
        <v>227</v>
      </c>
      <c r="C8" s="321"/>
      <c r="D8" s="321"/>
      <c r="E8" s="147"/>
    </row>
    <row r="9" spans="1:14" ht="101.25" customHeight="1" x14ac:dyDescent="0.25"/>
    <row r="10" spans="1:14" ht="18.75" x14ac:dyDescent="0.3">
      <c r="A10" s="325" t="s">
        <v>102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</row>
    <row r="11" spans="1:14" ht="18.75" customHeight="1" x14ac:dyDescent="0.3">
      <c r="A11" s="326" t="s">
        <v>552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</row>
    <row r="12" spans="1:14" x14ac:dyDescent="0.25">
      <c r="A12" s="327" t="s">
        <v>103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</row>
    <row r="13" spans="1:14" ht="18.75" x14ac:dyDescent="0.3">
      <c r="E13" s="42" t="s">
        <v>104</v>
      </c>
      <c r="F13" s="324">
        <v>2018</v>
      </c>
      <c r="G13" s="324"/>
      <c r="H13" s="328" t="s">
        <v>105</v>
      </c>
      <c r="I13" s="328"/>
      <c r="J13" s="328"/>
    </row>
    <row r="23" spans="1:14" ht="18.75" x14ac:dyDescent="0.25">
      <c r="A23" s="319" t="s">
        <v>212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" workbookViewId="0">
      <selection activeCell="I5" sqref="I5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69" t="s">
        <v>62</v>
      </c>
      <c r="B2" s="363" t="s">
        <v>237</v>
      </c>
      <c r="C2" s="363" t="s">
        <v>233</v>
      </c>
      <c r="D2" s="363"/>
      <c r="E2" s="357" t="s">
        <v>234</v>
      </c>
      <c r="F2" s="363" t="s">
        <v>95</v>
      </c>
      <c r="G2" s="365" t="s">
        <v>235</v>
      </c>
      <c r="H2" s="367"/>
      <c r="I2" s="363" t="s">
        <v>236</v>
      </c>
      <c r="J2" s="363" t="s">
        <v>156</v>
      </c>
    </row>
    <row r="3" spans="1:10" ht="36.75" customHeight="1" x14ac:dyDescent="0.25">
      <c r="A3" s="369"/>
      <c r="B3" s="363"/>
      <c r="C3" s="150" t="s">
        <v>59</v>
      </c>
      <c r="D3" s="150" t="s">
        <v>90</v>
      </c>
      <c r="E3" s="359"/>
      <c r="F3" s="363"/>
      <c r="G3" s="150" t="s">
        <v>59</v>
      </c>
      <c r="H3" s="150" t="s">
        <v>90</v>
      </c>
      <c r="I3" s="363"/>
      <c r="J3" s="363"/>
    </row>
    <row r="4" spans="1:10" ht="75" x14ac:dyDescent="0.25">
      <c r="A4" s="70"/>
      <c r="B4" s="131" t="s">
        <v>239</v>
      </c>
      <c r="C4" s="131">
        <f>SUM(C5:C17)</f>
        <v>1</v>
      </c>
      <c r="D4" s="131">
        <f>SUM(D5:D17)</f>
        <v>1</v>
      </c>
      <c r="E4" s="131"/>
      <c r="F4" s="131"/>
      <c r="G4" s="131">
        <f>SUM(G5:G17)</f>
        <v>160</v>
      </c>
      <c r="H4" s="131">
        <v>160</v>
      </c>
      <c r="I4" s="131"/>
      <c r="J4" s="131"/>
    </row>
    <row r="5" spans="1:10" ht="283.5" x14ac:dyDescent="0.25">
      <c r="A5" s="162">
        <v>1</v>
      </c>
      <c r="B5" s="264" t="s">
        <v>519</v>
      </c>
      <c r="C5" s="279">
        <v>1</v>
      </c>
      <c r="D5" s="279">
        <v>1</v>
      </c>
      <c r="E5" s="280">
        <v>43158</v>
      </c>
      <c r="F5" s="261" t="s">
        <v>571</v>
      </c>
      <c r="G5" s="279">
        <v>160</v>
      </c>
      <c r="H5" s="279">
        <v>160</v>
      </c>
      <c r="I5" s="281" t="s">
        <v>520</v>
      </c>
      <c r="J5" s="264" t="s">
        <v>570</v>
      </c>
    </row>
    <row r="6" spans="1:10" ht="15.75" x14ac:dyDescent="0.25">
      <c r="A6" s="162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75" x14ac:dyDescent="0.25">
      <c r="A7" s="162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162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162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2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2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2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2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2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2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2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2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3">
        <v>14</v>
      </c>
      <c r="B18" s="131" t="s">
        <v>240</v>
      </c>
      <c r="C18" s="131">
        <f>SUM(C19:C30)</f>
        <v>0</v>
      </c>
      <c r="D18" s="131">
        <f>SUM(D19:D30)</f>
        <v>0</v>
      </c>
      <c r="E18" s="131"/>
      <c r="F18" s="131"/>
      <c r="G18" s="131">
        <f>SUM(G19:G30)</f>
        <v>0</v>
      </c>
      <c r="H18" s="131">
        <f>SUM(H19:H30)</f>
        <v>0</v>
      </c>
      <c r="I18" s="131"/>
      <c r="J18" s="131"/>
    </row>
    <row r="19" spans="1:10" ht="15.75" x14ac:dyDescent="0.25">
      <c r="A19" s="162">
        <v>15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 x14ac:dyDescent="0.25">
      <c r="A20" s="162">
        <v>16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x14ac:dyDescent="0.25">
      <c r="A21" s="162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75" x14ac:dyDescent="0.25">
      <c r="A22" s="162">
        <v>18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x14ac:dyDescent="0.25">
      <c r="A23" s="162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2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2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2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2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2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x14ac:dyDescent="0.25">
      <c r="A29" s="162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 x14ac:dyDescent="0.25">
      <c r="A30" s="162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3">
        <v>27</v>
      </c>
      <c r="B31" s="131" t="s">
        <v>241</v>
      </c>
      <c r="C31" s="131">
        <f>SUM(C32:C40)</f>
        <v>0</v>
      </c>
      <c r="D31" s="131">
        <f>SUM(D32:D40)</f>
        <v>0</v>
      </c>
      <c r="E31" s="131"/>
      <c r="F31" s="131"/>
      <c r="G31" s="131">
        <f>SUM(G32:G40)</f>
        <v>0</v>
      </c>
      <c r="H31" s="131">
        <f>SUM(H32:H40)</f>
        <v>0</v>
      </c>
      <c r="I31" s="131"/>
      <c r="J31" s="131"/>
    </row>
    <row r="32" spans="1:10" ht="15.75" x14ac:dyDescent="0.25">
      <c r="A32" s="162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2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2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2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2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2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2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2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2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3">
        <v>37</v>
      </c>
      <c r="B41" s="131" t="s">
        <v>242</v>
      </c>
      <c r="C41" s="131">
        <f>SUM(C42:C50)</f>
        <v>0</v>
      </c>
      <c r="D41" s="131">
        <f>SUM(D42:D50)</f>
        <v>0</v>
      </c>
      <c r="E41" s="131"/>
      <c r="F41" s="131"/>
      <c r="G41" s="131">
        <f>SUM(G42:G50)</f>
        <v>0</v>
      </c>
      <c r="H41" s="131">
        <f>SUM(H42:H50)</f>
        <v>0</v>
      </c>
      <c r="I41" s="131"/>
      <c r="J41" s="131"/>
    </row>
    <row r="42" spans="1:10" ht="15.75" x14ac:dyDescent="0.25">
      <c r="A42" s="162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2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2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2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2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2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2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2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2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3">
        <v>47</v>
      </c>
      <c r="B51" s="131" t="s">
        <v>243</v>
      </c>
      <c r="C51" s="131">
        <f>SUM(C52:C60)</f>
        <v>0</v>
      </c>
      <c r="D51" s="131">
        <f>SUM(D52:D60)</f>
        <v>0</v>
      </c>
      <c r="E51" s="131"/>
      <c r="F51" s="131"/>
      <c r="G51" s="131">
        <f>SUM(G52:G60)</f>
        <v>0</v>
      </c>
      <c r="H51" s="131">
        <f>SUM(H52:H60)</f>
        <v>0</v>
      </c>
      <c r="I51" s="131"/>
      <c r="J51" s="131"/>
    </row>
    <row r="52" spans="1:10" ht="15.75" x14ac:dyDescent="0.25">
      <c r="A52" s="162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2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2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2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2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2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2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2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2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3">
        <v>57</v>
      </c>
      <c r="B61" s="131" t="s">
        <v>244</v>
      </c>
      <c r="C61" s="131">
        <f>SUM(C62:C70)</f>
        <v>0</v>
      </c>
      <c r="D61" s="131">
        <f>SUM(D62:D70)</f>
        <v>0</v>
      </c>
      <c r="E61" s="131"/>
      <c r="F61" s="131"/>
      <c r="G61" s="131">
        <f>SUM(G62:G70)</f>
        <v>0</v>
      </c>
      <c r="H61" s="131">
        <f>SUM(H62:H70)</f>
        <v>0</v>
      </c>
      <c r="I61" s="131"/>
      <c r="J61" s="131"/>
    </row>
    <row r="62" spans="1:10" ht="15.75" x14ac:dyDescent="0.25">
      <c r="A62" s="162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2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2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2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2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2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2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2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2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3">
        <v>67</v>
      </c>
      <c r="B71" s="131" t="s">
        <v>245</v>
      </c>
      <c r="C71" s="131">
        <f>SUM(C72:C80)</f>
        <v>0</v>
      </c>
      <c r="D71" s="131">
        <f>SUM(D72:D80)</f>
        <v>0</v>
      </c>
      <c r="E71" s="131"/>
      <c r="F71" s="131"/>
      <c r="G71" s="131">
        <f>SUM(G72:G80)</f>
        <v>0</v>
      </c>
      <c r="H71" s="131">
        <f>SUM(H72:H80)</f>
        <v>0</v>
      </c>
      <c r="I71" s="131"/>
      <c r="J71" s="131"/>
    </row>
    <row r="72" spans="1:10" ht="15.75" x14ac:dyDescent="0.25">
      <c r="A72" s="162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2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2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2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2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2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2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2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2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3">
        <v>77</v>
      </c>
      <c r="B81" s="131" t="s">
        <v>246</v>
      </c>
      <c r="C81" s="131">
        <f>SUM(C82:C89)</f>
        <v>0</v>
      </c>
      <c r="D81" s="131">
        <f>SUM(D82:D90)</f>
        <v>0</v>
      </c>
      <c r="E81" s="131"/>
      <c r="F81" s="131"/>
      <c r="G81" s="131">
        <f>SUM(G82:G90)</f>
        <v>0</v>
      </c>
      <c r="H81" s="131">
        <f>SUM(H82:H90)</f>
        <v>0</v>
      </c>
      <c r="I81" s="131"/>
      <c r="J81" s="131"/>
    </row>
    <row r="82" spans="1:10" ht="15.75" x14ac:dyDescent="0.25">
      <c r="A82" s="162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2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2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2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2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2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2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2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2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1">
        <v>87</v>
      </c>
      <c r="B91" s="164" t="s">
        <v>238</v>
      </c>
      <c r="C91" s="164">
        <f>SUM(C4,C18,C31,C41,C51,C61,C71,C81)</f>
        <v>1</v>
      </c>
      <c r="D91" s="164">
        <f>SUM(D4,D18,D31,D41,D51,D61,D71,D81)</f>
        <v>1</v>
      </c>
      <c r="E91" s="164"/>
      <c r="F91" s="164"/>
      <c r="G91" s="164">
        <f>SUM(G4,G18,G31,G41,G51,G61,G71,G81)</f>
        <v>160</v>
      </c>
      <c r="H91" s="164">
        <f>SUM(H4,H18,H31,H41,H51,H61,H71,H81)</f>
        <v>160</v>
      </c>
      <c r="I91" s="161"/>
      <c r="J91" s="161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7" t="s">
        <v>129</v>
      </c>
      <c r="B1" s="167"/>
      <c r="C1" s="167"/>
      <c r="D1" s="167"/>
    </row>
    <row r="2" spans="1:4" ht="94.5" customHeight="1" x14ac:dyDescent="0.25">
      <c r="A2" s="132" t="s">
        <v>131</v>
      </c>
      <c r="B2" s="165" t="s">
        <v>247</v>
      </c>
      <c r="C2" s="165" t="s">
        <v>248</v>
      </c>
      <c r="D2" s="165" t="s">
        <v>202</v>
      </c>
    </row>
    <row r="3" spans="1:4" ht="37.5" customHeight="1" x14ac:dyDescent="0.25">
      <c r="A3" s="124" t="s">
        <v>60</v>
      </c>
      <c r="B3" s="53">
        <v>14</v>
      </c>
      <c r="C3" s="133">
        <v>14</v>
      </c>
      <c r="D3" s="133">
        <v>2316</v>
      </c>
    </row>
    <row r="4" spans="1:4" ht="37.5" customHeight="1" x14ac:dyDescent="0.25">
      <c r="A4" s="124" t="s">
        <v>61</v>
      </c>
      <c r="B4" s="53">
        <v>19</v>
      </c>
      <c r="C4" s="133">
        <v>19</v>
      </c>
      <c r="D4" s="133">
        <v>2807</v>
      </c>
    </row>
    <row r="5" spans="1:4" ht="37.5" customHeight="1" x14ac:dyDescent="0.25">
      <c r="A5" s="124" t="s">
        <v>69</v>
      </c>
      <c r="B5" s="53">
        <v>0</v>
      </c>
      <c r="C5" s="133">
        <v>0</v>
      </c>
      <c r="D5" s="133">
        <v>0</v>
      </c>
    </row>
    <row r="6" spans="1:4" ht="37.5" customHeight="1" x14ac:dyDescent="0.25">
      <c r="A6" s="124" t="s">
        <v>70</v>
      </c>
      <c r="B6" s="53">
        <v>0</v>
      </c>
      <c r="C6" s="133">
        <v>0</v>
      </c>
      <c r="D6" s="133">
        <v>0</v>
      </c>
    </row>
    <row r="7" spans="1:4" ht="37.5" customHeight="1" x14ac:dyDescent="0.25">
      <c r="A7" s="124" t="s">
        <v>71</v>
      </c>
      <c r="B7" s="53">
        <v>35</v>
      </c>
      <c r="C7" s="133">
        <v>35</v>
      </c>
      <c r="D7" s="133">
        <v>2284</v>
      </c>
    </row>
    <row r="8" spans="1:4" ht="37.5" customHeight="1" x14ac:dyDescent="0.25">
      <c r="A8" s="124" t="s">
        <v>72</v>
      </c>
      <c r="B8" s="53">
        <v>6</v>
      </c>
      <c r="C8" s="133">
        <v>6</v>
      </c>
      <c r="D8" s="133">
        <v>343</v>
      </c>
    </row>
    <row r="9" spans="1:4" ht="37.5" customHeight="1" x14ac:dyDescent="0.25">
      <c r="A9" s="166" t="s">
        <v>91</v>
      </c>
      <c r="B9" s="170">
        <f>SUM(B3:B8)</f>
        <v>74</v>
      </c>
      <c r="C9" s="38">
        <f>SUM(C3:C8)</f>
        <v>74</v>
      </c>
      <c r="D9" s="38">
        <f>SUM(D3:D8)</f>
        <v>7750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topLeftCell="A76" zoomScaleNormal="100" zoomScaleSheetLayoutView="100" workbookViewId="0">
      <selection activeCell="E93" sqref="E93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77" t="s">
        <v>222</v>
      </c>
      <c r="B1" s="377"/>
      <c r="C1" s="377"/>
      <c r="D1" s="377"/>
      <c r="E1" s="377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37" t="s">
        <v>284</v>
      </c>
      <c r="E2" s="236" t="s">
        <v>203</v>
      </c>
    </row>
    <row r="3" spans="1:5" ht="18.75" x14ac:dyDescent="0.25">
      <c r="A3" s="216"/>
      <c r="B3" s="217" t="s">
        <v>260</v>
      </c>
      <c r="C3" s="217"/>
      <c r="D3" s="238"/>
      <c r="E3" s="217"/>
    </row>
    <row r="4" spans="1:5" ht="18.75" x14ac:dyDescent="0.3">
      <c r="A4" s="203"/>
      <c r="B4" s="214" t="s">
        <v>263</v>
      </c>
      <c r="C4" s="215"/>
      <c r="D4" s="239"/>
      <c r="E4" s="215"/>
    </row>
    <row r="5" spans="1:5" ht="18.75" x14ac:dyDescent="0.25">
      <c r="A5" s="62">
        <v>1</v>
      </c>
      <c r="B5" s="81"/>
      <c r="C5" s="81"/>
      <c r="D5" s="88"/>
      <c r="E5" s="81"/>
    </row>
    <row r="6" spans="1:5" ht="18.75" x14ac:dyDescent="0.25">
      <c r="A6" s="62">
        <v>2</v>
      </c>
      <c r="B6" s="212"/>
      <c r="C6" s="212"/>
      <c r="D6" s="88"/>
      <c r="E6" s="81"/>
    </row>
    <row r="7" spans="1:5" ht="18.75" x14ac:dyDescent="0.25">
      <c r="A7" s="129">
        <v>3</v>
      </c>
      <c r="B7" s="212"/>
      <c r="C7" s="212"/>
      <c r="D7" s="88"/>
      <c r="E7" s="81"/>
    </row>
    <row r="8" spans="1:5" ht="18.75" x14ac:dyDescent="0.25">
      <c r="A8" s="129">
        <v>4</v>
      </c>
      <c r="B8" s="212"/>
      <c r="C8" s="212"/>
      <c r="D8" s="88"/>
      <c r="E8" s="81"/>
    </row>
    <row r="9" spans="1:5" ht="18.75" x14ac:dyDescent="0.25">
      <c r="A9" s="129">
        <v>5</v>
      </c>
      <c r="B9" s="212"/>
      <c r="C9" s="212"/>
      <c r="D9" s="88"/>
      <c r="E9" s="81"/>
    </row>
    <row r="10" spans="1:5" ht="18.75" x14ac:dyDescent="0.25">
      <c r="A10" s="129">
        <v>6</v>
      </c>
      <c r="B10" s="197"/>
      <c r="C10" s="197"/>
      <c r="D10" s="240"/>
      <c r="E10" s="197"/>
    </row>
    <row r="11" spans="1:5" ht="18.75" x14ac:dyDescent="0.25">
      <c r="A11" s="129">
        <v>7</v>
      </c>
      <c r="B11" s="197"/>
      <c r="C11" s="197"/>
      <c r="D11" s="240"/>
      <c r="E11" s="197"/>
    </row>
    <row r="12" spans="1:5" ht="38.25" customHeight="1" x14ac:dyDescent="0.3">
      <c r="A12" s="203"/>
      <c r="B12" s="214" t="s">
        <v>262</v>
      </c>
      <c r="C12" s="215"/>
      <c r="D12" s="239"/>
      <c r="E12" s="215"/>
    </row>
    <row r="13" spans="1:5" ht="18.75" x14ac:dyDescent="0.25">
      <c r="A13" s="128">
        <v>1</v>
      </c>
      <c r="B13" s="197"/>
      <c r="C13" s="197"/>
      <c r="D13" s="240"/>
      <c r="E13" s="197"/>
    </row>
    <row r="14" spans="1:5" ht="18.75" x14ac:dyDescent="0.25">
      <c r="A14" s="128">
        <v>2</v>
      </c>
      <c r="B14" s="197"/>
      <c r="C14" s="197"/>
      <c r="D14" s="240"/>
      <c r="E14" s="197"/>
    </row>
    <row r="15" spans="1:5" ht="18.75" x14ac:dyDescent="0.25">
      <c r="A15" s="128">
        <v>3</v>
      </c>
      <c r="B15" s="197"/>
      <c r="C15" s="197"/>
      <c r="D15" s="240"/>
      <c r="E15" s="197"/>
    </row>
    <row r="16" spans="1:5" ht="18.75" x14ac:dyDescent="0.25">
      <c r="A16" s="128">
        <v>4</v>
      </c>
      <c r="B16" s="197"/>
      <c r="C16" s="197"/>
      <c r="D16" s="240"/>
      <c r="E16" s="197"/>
    </row>
    <row r="17" spans="1:5" ht="18.75" x14ac:dyDescent="0.25">
      <c r="A17" s="128">
        <v>5</v>
      </c>
      <c r="B17" s="197"/>
      <c r="C17" s="197"/>
      <c r="D17" s="240"/>
      <c r="E17" s="197"/>
    </row>
    <row r="18" spans="1:5" ht="18.75" customHeight="1" x14ac:dyDescent="0.25">
      <c r="A18" s="128">
        <v>6</v>
      </c>
      <c r="B18" s="197"/>
      <c r="C18" s="197"/>
      <c r="D18" s="240"/>
      <c r="E18" s="197"/>
    </row>
    <row r="19" spans="1:5" ht="18.75" x14ac:dyDescent="0.25">
      <c r="A19" s="128">
        <v>7</v>
      </c>
      <c r="B19" s="197"/>
      <c r="C19" s="197"/>
      <c r="D19" s="240"/>
      <c r="E19" s="197"/>
    </row>
    <row r="20" spans="1:5" ht="18.75" x14ac:dyDescent="0.3">
      <c r="A20" s="218"/>
      <c r="B20" s="214" t="s">
        <v>71</v>
      </c>
      <c r="C20" s="215"/>
      <c r="D20" s="239"/>
      <c r="E20" s="215"/>
    </row>
    <row r="21" spans="1:5" ht="18.75" x14ac:dyDescent="0.25">
      <c r="A21" s="62">
        <v>1</v>
      </c>
      <c r="B21" s="213"/>
      <c r="C21" s="213"/>
      <c r="D21" s="88"/>
      <c r="E21" s="81"/>
    </row>
    <row r="22" spans="1:5" ht="18.75" x14ac:dyDescent="0.25">
      <c r="A22" s="129">
        <v>2</v>
      </c>
      <c r="B22" s="213"/>
      <c r="C22" s="213"/>
      <c r="D22" s="88"/>
      <c r="E22" s="81"/>
    </row>
    <row r="23" spans="1:5" ht="18.75" x14ac:dyDescent="0.25">
      <c r="A23" s="129">
        <v>3</v>
      </c>
      <c r="B23" s="213"/>
      <c r="C23" s="213"/>
      <c r="D23" s="88"/>
      <c r="E23" s="81"/>
    </row>
    <row r="24" spans="1:5" ht="18.75" x14ac:dyDescent="0.25">
      <c r="A24" s="129">
        <v>4</v>
      </c>
      <c r="B24" s="213"/>
      <c r="C24" s="213"/>
      <c r="D24" s="88"/>
      <c r="E24" s="81"/>
    </row>
    <row r="25" spans="1:5" ht="18.75" x14ac:dyDescent="0.25">
      <c r="A25" s="129">
        <v>5</v>
      </c>
      <c r="B25" s="213"/>
      <c r="C25" s="213"/>
      <c r="D25" s="88"/>
      <c r="E25" s="81"/>
    </row>
    <row r="26" spans="1:5" ht="18.75" x14ac:dyDescent="0.25">
      <c r="A26" s="129">
        <v>6</v>
      </c>
      <c r="B26" s="81"/>
      <c r="C26" s="81"/>
      <c r="D26" s="88"/>
      <c r="E26" s="81"/>
    </row>
    <row r="27" spans="1:5" ht="18.75" x14ac:dyDescent="0.25">
      <c r="A27" s="129">
        <v>7</v>
      </c>
      <c r="B27" s="81"/>
      <c r="C27" s="81"/>
      <c r="D27" s="88"/>
      <c r="E27" s="81"/>
    </row>
    <row r="28" spans="1:5" ht="37.5" x14ac:dyDescent="0.3">
      <c r="A28" s="203"/>
      <c r="B28" s="220" t="s">
        <v>201</v>
      </c>
      <c r="C28" s="215"/>
      <c r="D28" s="239"/>
      <c r="E28" s="215"/>
    </row>
    <row r="29" spans="1:5" ht="18.75" x14ac:dyDescent="0.3">
      <c r="A29" s="65">
        <v>1</v>
      </c>
      <c r="B29" s="221"/>
      <c r="C29" s="219"/>
      <c r="D29" s="241"/>
      <c r="E29" s="219"/>
    </row>
    <row r="30" spans="1:5" ht="18.75" x14ac:dyDescent="0.3">
      <c r="A30" s="65">
        <v>2</v>
      </c>
      <c r="B30" s="221"/>
      <c r="C30" s="219"/>
      <c r="D30" s="241"/>
      <c r="E30" s="219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16"/>
      <c r="B33" s="217" t="s">
        <v>259</v>
      </c>
      <c r="C33" s="217"/>
      <c r="D33" s="238"/>
      <c r="E33" s="217"/>
    </row>
    <row r="34" spans="1:5" ht="18.75" x14ac:dyDescent="0.3">
      <c r="A34" s="203"/>
      <c r="B34" s="214" t="s">
        <v>263</v>
      </c>
      <c r="C34" s="215"/>
      <c r="D34" s="239"/>
      <c r="E34" s="215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29">
        <v>2</v>
      </c>
      <c r="B36" s="81"/>
      <c r="C36" s="81"/>
      <c r="D36" s="88"/>
      <c r="E36" s="81"/>
    </row>
    <row r="37" spans="1:5" ht="18.75" x14ac:dyDescent="0.25">
      <c r="A37" s="129">
        <v>3</v>
      </c>
      <c r="B37" s="81"/>
      <c r="C37" s="81"/>
      <c r="D37" s="88"/>
      <c r="E37" s="81"/>
    </row>
    <row r="38" spans="1:5" ht="18.75" x14ac:dyDescent="0.25">
      <c r="A38" s="129">
        <v>4</v>
      </c>
      <c r="B38" s="81"/>
      <c r="C38" s="81"/>
      <c r="D38" s="88"/>
      <c r="E38" s="81"/>
    </row>
    <row r="39" spans="1:5" ht="18.75" x14ac:dyDescent="0.25">
      <c r="A39" s="129">
        <v>5</v>
      </c>
      <c r="B39" s="81"/>
      <c r="C39" s="81"/>
      <c r="D39" s="88"/>
      <c r="E39" s="81"/>
    </row>
    <row r="40" spans="1:5" ht="18.75" x14ac:dyDescent="0.25">
      <c r="A40" s="129">
        <v>6</v>
      </c>
      <c r="B40" s="81"/>
      <c r="C40" s="81"/>
      <c r="D40" s="88"/>
      <c r="E40" s="81"/>
    </row>
    <row r="41" spans="1:5" ht="18.75" x14ac:dyDescent="0.25">
      <c r="A41" s="129">
        <v>7</v>
      </c>
      <c r="B41" s="81"/>
      <c r="C41" s="81"/>
      <c r="D41" s="88"/>
      <c r="E41" s="81"/>
    </row>
    <row r="42" spans="1:5" ht="18.75" x14ac:dyDescent="0.3">
      <c r="A42" s="203"/>
      <c r="B42" s="214" t="s">
        <v>262</v>
      </c>
      <c r="C42" s="215"/>
      <c r="D42" s="239"/>
      <c r="E42" s="215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9">
        <v>2</v>
      </c>
      <c r="B44" s="81"/>
      <c r="C44" s="81"/>
      <c r="D44" s="88"/>
      <c r="E44" s="81"/>
    </row>
    <row r="45" spans="1:5" ht="18.75" x14ac:dyDescent="0.25">
      <c r="A45" s="129">
        <v>3</v>
      </c>
      <c r="B45" s="81"/>
      <c r="C45" s="81"/>
      <c r="D45" s="88"/>
      <c r="E45" s="81"/>
    </row>
    <row r="46" spans="1:5" ht="18.75" x14ac:dyDescent="0.25">
      <c r="A46" s="129">
        <v>4</v>
      </c>
      <c r="B46" s="81"/>
      <c r="C46" s="81"/>
      <c r="D46" s="88"/>
      <c r="E46" s="81"/>
    </row>
    <row r="47" spans="1:5" ht="18.75" x14ac:dyDescent="0.25">
      <c r="A47" s="129">
        <v>5</v>
      </c>
      <c r="B47" s="81"/>
      <c r="C47" s="81"/>
      <c r="D47" s="88"/>
      <c r="E47" s="81"/>
    </row>
    <row r="48" spans="1:5" ht="18.75" x14ac:dyDescent="0.25">
      <c r="A48" s="129">
        <v>6</v>
      </c>
      <c r="B48" s="81"/>
      <c r="C48" s="81"/>
      <c r="D48" s="88"/>
      <c r="E48" s="81"/>
    </row>
    <row r="49" spans="1:5" ht="18.75" x14ac:dyDescent="0.25">
      <c r="A49" s="129">
        <v>7</v>
      </c>
      <c r="B49" s="81"/>
      <c r="C49" s="81"/>
      <c r="D49" s="88"/>
      <c r="E49" s="81"/>
    </row>
    <row r="50" spans="1:5" ht="18.75" x14ac:dyDescent="0.3">
      <c r="A50" s="203"/>
      <c r="B50" s="214" t="s">
        <v>71</v>
      </c>
      <c r="C50" s="215"/>
      <c r="D50" s="239"/>
      <c r="E50" s="215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29">
        <v>2</v>
      </c>
      <c r="B52" s="81"/>
      <c r="C52" s="81"/>
      <c r="D52" s="88"/>
      <c r="E52" s="81"/>
    </row>
    <row r="53" spans="1:5" ht="18.75" x14ac:dyDescent="0.25">
      <c r="A53" s="129">
        <v>3</v>
      </c>
      <c r="B53" s="81"/>
      <c r="C53" s="81"/>
      <c r="D53" s="88"/>
      <c r="E53" s="81"/>
    </row>
    <row r="54" spans="1:5" ht="18.75" x14ac:dyDescent="0.25">
      <c r="A54" s="129">
        <v>4</v>
      </c>
      <c r="B54" s="81"/>
      <c r="C54" s="81"/>
      <c r="D54" s="88"/>
      <c r="E54" s="81"/>
    </row>
    <row r="55" spans="1:5" ht="18.75" x14ac:dyDescent="0.25">
      <c r="A55" s="129">
        <v>5</v>
      </c>
      <c r="B55" s="81"/>
      <c r="C55" s="81"/>
      <c r="D55" s="88"/>
      <c r="E55" s="81"/>
    </row>
    <row r="56" spans="1:5" ht="18.75" x14ac:dyDescent="0.25">
      <c r="A56" s="129">
        <v>6</v>
      </c>
      <c r="B56" s="81"/>
      <c r="C56" s="81"/>
      <c r="D56" s="88"/>
      <c r="E56" s="81"/>
    </row>
    <row r="57" spans="1:5" ht="37.5" x14ac:dyDescent="0.3">
      <c r="A57" s="203"/>
      <c r="B57" s="220" t="s">
        <v>201</v>
      </c>
      <c r="C57" s="215"/>
      <c r="D57" s="239"/>
      <c r="E57" s="215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9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16"/>
      <c r="B61" s="217" t="s">
        <v>261</v>
      </c>
      <c r="C61" s="217"/>
      <c r="D61" s="238"/>
      <c r="E61" s="217"/>
    </row>
    <row r="62" spans="1:5" ht="18.75" x14ac:dyDescent="0.3">
      <c r="A62" s="203"/>
      <c r="B62" s="214" t="s">
        <v>263</v>
      </c>
      <c r="C62" s="215"/>
      <c r="D62" s="239"/>
      <c r="E62" s="215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9">
        <v>2</v>
      </c>
      <c r="B64" s="81"/>
      <c r="C64" s="81"/>
      <c r="D64" s="88"/>
      <c r="E64" s="81"/>
    </row>
    <row r="65" spans="1:5" ht="18.75" x14ac:dyDescent="0.25">
      <c r="A65" s="129">
        <v>3</v>
      </c>
      <c r="B65" s="81"/>
      <c r="C65" s="81"/>
      <c r="D65" s="88"/>
      <c r="E65" s="81"/>
    </row>
    <row r="66" spans="1:5" ht="18.75" x14ac:dyDescent="0.25">
      <c r="A66" s="129">
        <v>4</v>
      </c>
      <c r="B66" s="81"/>
      <c r="C66" s="81"/>
      <c r="D66" s="88"/>
      <c r="E66" s="81"/>
    </row>
    <row r="67" spans="1:5" ht="18.75" x14ac:dyDescent="0.25">
      <c r="A67" s="129">
        <v>5</v>
      </c>
      <c r="B67" s="81"/>
      <c r="C67" s="81"/>
      <c r="D67" s="88"/>
      <c r="E67" s="81"/>
    </row>
    <row r="68" spans="1:5" ht="18.75" x14ac:dyDescent="0.25">
      <c r="A68" s="129">
        <v>6</v>
      </c>
      <c r="B68" s="81"/>
      <c r="C68" s="81"/>
      <c r="D68" s="88"/>
      <c r="E68" s="81"/>
    </row>
    <row r="69" spans="1:5" ht="18.75" x14ac:dyDescent="0.25">
      <c r="A69" s="129">
        <v>7</v>
      </c>
      <c r="B69" s="81"/>
      <c r="C69" s="81"/>
      <c r="D69" s="88"/>
      <c r="E69" s="81"/>
    </row>
    <row r="70" spans="1:5" ht="18.75" x14ac:dyDescent="0.3">
      <c r="A70" s="203"/>
      <c r="B70" s="214" t="s">
        <v>262</v>
      </c>
      <c r="C70" s="215"/>
      <c r="D70" s="239"/>
      <c r="E70" s="215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9">
        <v>2</v>
      </c>
      <c r="B72" s="81"/>
      <c r="C72" s="81"/>
      <c r="D72" s="88"/>
      <c r="E72" s="81"/>
    </row>
    <row r="73" spans="1:5" ht="18.75" x14ac:dyDescent="0.25">
      <c r="A73" s="129">
        <v>3</v>
      </c>
      <c r="B73" s="81"/>
      <c r="C73" s="81"/>
      <c r="D73" s="88"/>
      <c r="E73" s="81"/>
    </row>
    <row r="74" spans="1:5" ht="18.75" x14ac:dyDescent="0.25">
      <c r="A74" s="129">
        <v>4</v>
      </c>
      <c r="B74" s="81"/>
      <c r="C74" s="81"/>
      <c r="D74" s="88"/>
      <c r="E74" s="81"/>
    </row>
    <row r="75" spans="1:5" ht="18.75" x14ac:dyDescent="0.25">
      <c r="A75" s="129">
        <v>5</v>
      </c>
      <c r="B75" s="81"/>
      <c r="C75" s="81"/>
      <c r="D75" s="88"/>
      <c r="E75" s="81"/>
    </row>
    <row r="76" spans="1:5" ht="18.75" x14ac:dyDescent="0.3">
      <c r="A76" s="203"/>
      <c r="B76" s="214" t="s">
        <v>71</v>
      </c>
      <c r="C76" s="215"/>
      <c r="D76" s="239"/>
      <c r="E76" s="215"/>
    </row>
    <row r="77" spans="1:5" ht="18.75" x14ac:dyDescent="0.3">
      <c r="A77" s="65">
        <v>1</v>
      </c>
      <c r="B77" s="66"/>
      <c r="C77" s="219"/>
      <c r="D77" s="241"/>
      <c r="E77" s="219"/>
    </row>
    <row r="78" spans="1:5" ht="18.75" x14ac:dyDescent="0.3">
      <c r="A78" s="65">
        <v>2</v>
      </c>
      <c r="B78" s="66"/>
      <c r="C78" s="219"/>
      <c r="D78" s="241"/>
      <c r="E78" s="219"/>
    </row>
    <row r="79" spans="1:5" ht="18.75" x14ac:dyDescent="0.3">
      <c r="A79" s="65">
        <v>3</v>
      </c>
      <c r="B79" s="66"/>
      <c r="C79" s="219"/>
      <c r="D79" s="241"/>
      <c r="E79" s="219"/>
    </row>
    <row r="80" spans="1:5" ht="18.75" x14ac:dyDescent="0.3">
      <c r="A80" s="65">
        <v>4</v>
      </c>
      <c r="B80" s="66"/>
      <c r="C80" s="219"/>
      <c r="D80" s="241"/>
      <c r="E80" s="219"/>
    </row>
    <row r="81" spans="1:5" ht="37.5" x14ac:dyDescent="0.3">
      <c r="A81" s="203"/>
      <c r="B81" s="220" t="s">
        <v>201</v>
      </c>
      <c r="C81" s="215"/>
      <c r="D81" s="239"/>
      <c r="E81" s="215"/>
    </row>
    <row r="82" spans="1:5" ht="18.75" x14ac:dyDescent="0.3">
      <c r="A82" s="65">
        <v>1</v>
      </c>
      <c r="B82" s="66"/>
      <c r="C82" s="219"/>
      <c r="D82" s="241"/>
      <c r="E82" s="219"/>
    </row>
    <row r="83" spans="1:5" ht="18.75" x14ac:dyDescent="0.25">
      <c r="A83" s="65">
        <v>2</v>
      </c>
      <c r="B83" s="104"/>
      <c r="C83" s="104"/>
      <c r="D83" s="242"/>
      <c r="E83" s="104"/>
    </row>
    <row r="84" spans="1:5" ht="18.75" x14ac:dyDescent="0.25">
      <c r="A84" s="216"/>
      <c r="B84" s="217" t="s">
        <v>256</v>
      </c>
      <c r="C84" s="217"/>
      <c r="D84" s="238"/>
      <c r="E84" s="217"/>
    </row>
    <row r="85" spans="1:5" ht="18.75" x14ac:dyDescent="0.3">
      <c r="A85" s="203"/>
      <c r="B85" s="214" t="s">
        <v>263</v>
      </c>
      <c r="C85" s="215"/>
      <c r="D85" s="239"/>
      <c r="E85" s="215"/>
    </row>
    <row r="86" spans="1:5" ht="18.75" x14ac:dyDescent="0.25">
      <c r="A86" s="129">
        <v>1</v>
      </c>
      <c r="B86" s="81"/>
      <c r="C86" s="81"/>
      <c r="D86" s="88"/>
      <c r="E86" s="81"/>
    </row>
    <row r="87" spans="1:5" ht="18.75" x14ac:dyDescent="0.25">
      <c r="A87" s="129">
        <v>2</v>
      </c>
      <c r="B87" s="81"/>
      <c r="C87" s="81"/>
      <c r="D87" s="88"/>
      <c r="E87" s="81"/>
    </row>
    <row r="88" spans="1:5" ht="18.75" x14ac:dyDescent="0.25">
      <c r="A88" s="129">
        <v>3</v>
      </c>
      <c r="B88" s="81"/>
      <c r="C88" s="81"/>
      <c r="D88" s="88"/>
      <c r="E88" s="81"/>
    </row>
    <row r="89" spans="1:5" ht="18.75" x14ac:dyDescent="0.25">
      <c r="A89" s="129">
        <v>4</v>
      </c>
      <c r="B89" s="81"/>
      <c r="C89" s="81"/>
      <c r="D89" s="88"/>
      <c r="E89" s="81"/>
    </row>
    <row r="90" spans="1:5" ht="18.75" x14ac:dyDescent="0.25">
      <c r="A90" s="129">
        <v>5</v>
      </c>
      <c r="B90" s="81"/>
      <c r="C90" s="81"/>
      <c r="D90" s="88"/>
      <c r="E90" s="81"/>
    </row>
    <row r="91" spans="1:5" ht="18.75" x14ac:dyDescent="0.25">
      <c r="A91" s="129">
        <v>6</v>
      </c>
      <c r="B91" s="81"/>
      <c r="C91" s="81"/>
      <c r="D91" s="88"/>
      <c r="E91" s="81"/>
    </row>
    <row r="92" spans="1:5" ht="18.75" x14ac:dyDescent="0.3">
      <c r="A92" s="203"/>
      <c r="B92" s="214" t="s">
        <v>262</v>
      </c>
      <c r="C92" s="215"/>
      <c r="D92" s="239"/>
      <c r="E92" s="215"/>
    </row>
    <row r="93" spans="1:5" ht="56.25" x14ac:dyDescent="0.25">
      <c r="A93" s="129">
        <v>1</v>
      </c>
      <c r="B93" s="81" t="s">
        <v>523</v>
      </c>
      <c r="C93" s="244">
        <v>43212</v>
      </c>
      <c r="D93" s="88" t="s">
        <v>521</v>
      </c>
      <c r="E93" s="81" t="s">
        <v>522</v>
      </c>
    </row>
    <row r="94" spans="1:5" ht="18.75" x14ac:dyDescent="0.25">
      <c r="A94" s="129">
        <v>2</v>
      </c>
      <c r="B94" s="81"/>
      <c r="C94" s="81"/>
      <c r="D94" s="88"/>
      <c r="E94" s="81"/>
    </row>
    <row r="95" spans="1:5" ht="18.75" x14ac:dyDescent="0.25">
      <c r="A95" s="129">
        <v>3</v>
      </c>
      <c r="B95" s="81"/>
      <c r="C95" s="81"/>
      <c r="D95" s="88"/>
      <c r="E95" s="81"/>
    </row>
    <row r="96" spans="1:5" ht="18.75" x14ac:dyDescent="0.25">
      <c r="A96" s="129">
        <v>4</v>
      </c>
      <c r="B96" s="81"/>
      <c r="C96" s="81"/>
      <c r="D96" s="88"/>
      <c r="E96" s="81"/>
    </row>
    <row r="97" spans="1:5" ht="18.75" x14ac:dyDescent="0.25">
      <c r="A97" s="129">
        <v>5</v>
      </c>
      <c r="B97" s="81"/>
      <c r="C97" s="81"/>
      <c r="D97" s="88"/>
      <c r="E97" s="81"/>
    </row>
    <row r="98" spans="1:5" ht="18.75" x14ac:dyDescent="0.25">
      <c r="A98" s="129">
        <v>6</v>
      </c>
      <c r="B98" s="81"/>
      <c r="C98" s="81"/>
      <c r="D98" s="88"/>
      <c r="E98" s="81"/>
    </row>
    <row r="99" spans="1:5" ht="18.75" x14ac:dyDescent="0.25">
      <c r="A99" s="129">
        <v>7</v>
      </c>
      <c r="B99" s="81"/>
      <c r="C99" s="81"/>
      <c r="D99" s="88"/>
      <c r="E99" s="81"/>
    </row>
    <row r="100" spans="1:5" ht="18.75" x14ac:dyDescent="0.3">
      <c r="A100" s="203"/>
      <c r="B100" s="214" t="s">
        <v>71</v>
      </c>
      <c r="C100" s="215"/>
      <c r="D100" s="239"/>
      <c r="E100" s="215"/>
    </row>
    <row r="101" spans="1:5" ht="18.75" x14ac:dyDescent="0.3">
      <c r="A101" s="65">
        <v>1</v>
      </c>
      <c r="B101" s="66"/>
      <c r="C101" s="219"/>
      <c r="D101" s="241"/>
      <c r="E101" s="219"/>
    </row>
    <row r="102" spans="1:5" ht="18.75" x14ac:dyDescent="0.3">
      <c r="A102" s="65">
        <v>2</v>
      </c>
      <c r="B102" s="66"/>
      <c r="C102" s="219"/>
      <c r="D102" s="241"/>
      <c r="E102" s="219"/>
    </row>
    <row r="103" spans="1:5" ht="18.75" x14ac:dyDescent="0.3">
      <c r="A103" s="65">
        <v>3</v>
      </c>
      <c r="B103" s="66"/>
      <c r="C103" s="219"/>
      <c r="D103" s="241"/>
      <c r="E103" s="219"/>
    </row>
    <row r="104" spans="1:5" ht="18.75" x14ac:dyDescent="0.3">
      <c r="A104" s="65">
        <v>4</v>
      </c>
      <c r="B104" s="66"/>
      <c r="C104" s="219"/>
      <c r="D104" s="241"/>
      <c r="E104" s="219"/>
    </row>
    <row r="105" spans="1:5" ht="18.75" x14ac:dyDescent="0.3">
      <c r="A105" s="65">
        <v>5</v>
      </c>
      <c r="B105" s="66"/>
      <c r="C105" s="219"/>
      <c r="D105" s="241"/>
      <c r="E105" s="219"/>
    </row>
    <row r="106" spans="1:5" ht="18.75" x14ac:dyDescent="0.3">
      <c r="A106" s="65">
        <v>6</v>
      </c>
      <c r="B106" s="66"/>
      <c r="C106" s="219"/>
      <c r="D106" s="241"/>
      <c r="E106" s="219"/>
    </row>
    <row r="107" spans="1:5" ht="18.75" x14ac:dyDescent="0.3">
      <c r="A107" s="65">
        <v>7</v>
      </c>
      <c r="B107" s="66"/>
      <c r="C107" s="219"/>
      <c r="D107" s="241"/>
      <c r="E107" s="219"/>
    </row>
    <row r="108" spans="1:5" ht="18.75" x14ac:dyDescent="0.3">
      <c r="A108" s="65">
        <v>8</v>
      </c>
      <c r="B108" s="66"/>
      <c r="C108" s="219"/>
      <c r="D108" s="241"/>
      <c r="E108" s="219"/>
    </row>
    <row r="109" spans="1:5" ht="18.75" x14ac:dyDescent="0.3">
      <c r="A109" s="65">
        <v>9</v>
      </c>
      <c r="B109" s="66"/>
      <c r="C109" s="219"/>
      <c r="D109" s="241"/>
      <c r="E109" s="219"/>
    </row>
    <row r="110" spans="1:5" ht="18.75" x14ac:dyDescent="0.3">
      <c r="A110" s="65">
        <v>10</v>
      </c>
      <c r="B110" s="66"/>
      <c r="C110" s="219"/>
      <c r="D110" s="241"/>
      <c r="E110" s="219"/>
    </row>
    <row r="111" spans="1:5" ht="37.5" x14ac:dyDescent="0.3">
      <c r="A111" s="203"/>
      <c r="B111" s="220" t="s">
        <v>201</v>
      </c>
      <c r="C111" s="215"/>
      <c r="D111" s="239"/>
      <c r="E111" s="215"/>
    </row>
    <row r="112" spans="1:5" ht="18.75" x14ac:dyDescent="0.3">
      <c r="A112" s="65">
        <v>1</v>
      </c>
      <c r="B112" s="66"/>
      <c r="C112" s="219"/>
      <c r="D112" s="241"/>
      <c r="E112" s="219"/>
    </row>
    <row r="113" spans="1:5" ht="18.75" x14ac:dyDescent="0.3">
      <c r="A113" s="65">
        <v>2</v>
      </c>
      <c r="B113" s="66"/>
      <c r="C113" s="219"/>
      <c r="D113" s="241"/>
      <c r="E113" s="219"/>
    </row>
    <row r="114" spans="1:5" ht="18.75" x14ac:dyDescent="0.3">
      <c r="A114" s="65">
        <v>3</v>
      </c>
      <c r="B114" s="66"/>
      <c r="C114" s="219"/>
      <c r="D114" s="241"/>
      <c r="E114" s="219"/>
    </row>
    <row r="115" spans="1:5" ht="18.75" x14ac:dyDescent="0.3">
      <c r="A115" s="65">
        <v>4</v>
      </c>
      <c r="B115" s="66"/>
      <c r="C115" s="219"/>
      <c r="D115" s="241"/>
      <c r="E115" s="219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Normal="100" zoomScaleSheetLayoutView="100" workbookViewId="0">
      <selection activeCell="E4" sqref="E4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78" t="s">
        <v>144</v>
      </c>
      <c r="B1" s="378"/>
      <c r="C1" s="378"/>
      <c r="D1" s="378"/>
      <c r="E1" s="378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78.75" x14ac:dyDescent="0.3">
      <c r="A3" s="78" t="s">
        <v>150</v>
      </c>
      <c r="B3" s="60">
        <v>32</v>
      </c>
      <c r="C3" s="23"/>
      <c r="D3" s="23"/>
      <c r="E3" s="245" t="s">
        <v>525</v>
      </c>
    </row>
    <row r="4" spans="1:5" ht="126" x14ac:dyDescent="0.3">
      <c r="A4" s="78" t="s">
        <v>151</v>
      </c>
      <c r="B4" s="60">
        <v>52</v>
      </c>
      <c r="C4" s="23"/>
      <c r="D4" s="245"/>
      <c r="E4" s="245" t="s">
        <v>384</v>
      </c>
    </row>
    <row r="5" spans="1:5" ht="112.5" x14ac:dyDescent="0.3">
      <c r="A5" s="78" t="s">
        <v>228</v>
      </c>
      <c r="B5" s="148">
        <v>4</v>
      </c>
      <c r="C5" s="268" t="s">
        <v>576</v>
      </c>
      <c r="D5" s="268" t="s">
        <v>577</v>
      </c>
      <c r="E5" s="269"/>
    </row>
    <row r="6" spans="1:5" ht="24" customHeight="1" x14ac:dyDescent="0.3">
      <c r="A6" s="78" t="s">
        <v>229</v>
      </c>
      <c r="B6" s="60"/>
      <c r="C6" s="23"/>
      <c r="D6" s="23"/>
      <c r="E6" s="23"/>
    </row>
    <row r="7" spans="1:5" ht="105.75" x14ac:dyDescent="0.3">
      <c r="A7" s="78" t="s">
        <v>152</v>
      </c>
      <c r="B7" s="270" t="s">
        <v>526</v>
      </c>
      <c r="C7" s="23"/>
      <c r="D7" s="23"/>
      <c r="E7" s="246" t="s">
        <v>524</v>
      </c>
    </row>
    <row r="8" spans="1:5" ht="56.25" x14ac:dyDescent="0.3">
      <c r="A8" s="78" t="s">
        <v>153</v>
      </c>
      <c r="B8" s="60"/>
      <c r="C8" s="23"/>
      <c r="D8" s="23"/>
      <c r="E8" s="23"/>
    </row>
    <row r="9" spans="1:5" ht="56.25" x14ac:dyDescent="0.3">
      <c r="A9" s="78" t="s">
        <v>154</v>
      </c>
      <c r="B9" s="60"/>
      <c r="C9" s="23"/>
      <c r="D9" s="23"/>
      <c r="E9" s="23"/>
    </row>
    <row r="10" spans="1:5" ht="18.75" x14ac:dyDescent="0.25">
      <c r="A10" s="79" t="s">
        <v>91</v>
      </c>
      <c r="B10" s="29">
        <v>183</v>
      </c>
      <c r="C10" s="131"/>
      <c r="D10" s="131"/>
      <c r="E10" s="131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60.28515625" customWidth="1"/>
  </cols>
  <sheetData>
    <row r="1" spans="1:4" ht="58.5" customHeight="1" x14ac:dyDescent="0.25">
      <c r="A1" s="377" t="s">
        <v>155</v>
      </c>
      <c r="B1" s="379"/>
      <c r="C1" s="379"/>
      <c r="D1" s="379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3" t="s">
        <v>230</v>
      </c>
      <c r="B3" s="203"/>
      <c r="C3" s="202"/>
      <c r="D3" s="203"/>
    </row>
    <row r="4" spans="1:4" ht="31.5" x14ac:dyDescent="0.25">
      <c r="A4" s="295" t="s">
        <v>643</v>
      </c>
      <c r="B4" s="296" t="s">
        <v>644</v>
      </c>
      <c r="C4" s="296" t="s">
        <v>645</v>
      </c>
      <c r="D4" s="296" t="s">
        <v>646</v>
      </c>
    </row>
    <row r="5" spans="1:4" ht="31.5" x14ac:dyDescent="0.25">
      <c r="A5" s="295" t="s">
        <v>643</v>
      </c>
      <c r="B5" s="296" t="s">
        <v>644</v>
      </c>
      <c r="C5" s="296" t="s">
        <v>645</v>
      </c>
      <c r="D5" s="296" t="s">
        <v>647</v>
      </c>
    </row>
    <row r="6" spans="1:4" ht="31.5" x14ac:dyDescent="0.25">
      <c r="A6" s="295" t="s">
        <v>643</v>
      </c>
      <c r="B6" s="296" t="s">
        <v>644</v>
      </c>
      <c r="C6" s="296" t="s">
        <v>645</v>
      </c>
      <c r="D6" s="296" t="s">
        <v>648</v>
      </c>
    </row>
    <row r="7" spans="1:4" ht="31.5" x14ac:dyDescent="0.25">
      <c r="A7" s="295" t="s">
        <v>649</v>
      </c>
      <c r="B7" s="256">
        <v>43225</v>
      </c>
      <c r="C7" s="296" t="s">
        <v>504</v>
      </c>
      <c r="D7" s="296" t="s">
        <v>650</v>
      </c>
    </row>
    <row r="8" spans="1:4" ht="31.5" x14ac:dyDescent="0.25">
      <c r="A8" s="260" t="s">
        <v>643</v>
      </c>
      <c r="B8" s="299" t="s">
        <v>644</v>
      </c>
      <c r="C8" s="298" t="s">
        <v>645</v>
      </c>
      <c r="D8" s="260" t="s">
        <v>651</v>
      </c>
    </row>
    <row r="9" spans="1:4" ht="63" x14ac:dyDescent="0.25">
      <c r="A9" s="250" t="s">
        <v>385</v>
      </c>
      <c r="B9" s="253">
        <v>43252</v>
      </c>
      <c r="C9" s="250" t="s">
        <v>386</v>
      </c>
      <c r="D9" s="250" t="s">
        <v>387</v>
      </c>
    </row>
    <row r="10" spans="1:4" ht="63" x14ac:dyDescent="0.25">
      <c r="A10" s="250" t="s">
        <v>388</v>
      </c>
      <c r="B10" s="253">
        <v>43252</v>
      </c>
      <c r="C10" s="250" t="s">
        <v>386</v>
      </c>
      <c r="D10" s="250" t="s">
        <v>389</v>
      </c>
    </row>
    <row r="11" spans="1:4" ht="63" x14ac:dyDescent="0.25">
      <c r="A11" s="250" t="s">
        <v>390</v>
      </c>
      <c r="B11" s="253">
        <v>43252</v>
      </c>
      <c r="C11" s="250" t="s">
        <v>386</v>
      </c>
      <c r="D11" s="250" t="s">
        <v>391</v>
      </c>
    </row>
    <row r="12" spans="1:4" ht="110.25" x14ac:dyDescent="0.25">
      <c r="A12" s="250" t="s">
        <v>392</v>
      </c>
      <c r="B12" s="253">
        <v>43257</v>
      </c>
      <c r="C12" s="250" t="s">
        <v>393</v>
      </c>
      <c r="D12" s="250" t="s">
        <v>394</v>
      </c>
    </row>
    <row r="13" spans="1:4" ht="31.5" x14ac:dyDescent="0.25">
      <c r="A13" s="255" t="s">
        <v>395</v>
      </c>
      <c r="B13" s="258">
        <v>43352</v>
      </c>
      <c r="C13" s="255" t="s">
        <v>396</v>
      </c>
      <c r="D13" s="255" t="s">
        <v>397</v>
      </c>
    </row>
    <row r="14" spans="1:4" ht="63" x14ac:dyDescent="0.25">
      <c r="A14" s="250" t="s">
        <v>401</v>
      </c>
      <c r="B14" s="253">
        <v>43368</v>
      </c>
      <c r="C14" s="250" t="s">
        <v>386</v>
      </c>
      <c r="D14" s="250" t="s">
        <v>402</v>
      </c>
    </row>
    <row r="15" spans="1:4" ht="31.5" x14ac:dyDescent="0.25">
      <c r="A15" s="250" t="s">
        <v>296</v>
      </c>
      <c r="B15" s="257">
        <v>43232</v>
      </c>
      <c r="C15" s="250" t="s">
        <v>297</v>
      </c>
      <c r="D15" s="250" t="s">
        <v>298</v>
      </c>
    </row>
    <row r="16" spans="1:4" ht="31.5" x14ac:dyDescent="0.25">
      <c r="A16" s="250" t="s">
        <v>299</v>
      </c>
      <c r="B16" s="257">
        <v>43274</v>
      </c>
      <c r="C16" s="250" t="s">
        <v>300</v>
      </c>
      <c r="D16" s="250" t="s">
        <v>298</v>
      </c>
    </row>
    <row r="17" spans="1:4" ht="18.75" x14ac:dyDescent="0.25">
      <c r="A17" s="81"/>
      <c r="B17" s="289"/>
      <c r="C17" s="81"/>
      <c r="D17" s="81"/>
    </row>
    <row r="18" spans="1:4" ht="18.75" x14ac:dyDescent="0.25">
      <c r="A18" s="202" t="s">
        <v>124</v>
      </c>
      <c r="B18" s="222"/>
      <c r="C18" s="202"/>
      <c r="D18" s="203"/>
    </row>
    <row r="19" spans="1:4" ht="47.25" x14ac:dyDescent="0.25">
      <c r="A19" s="250" t="s">
        <v>398</v>
      </c>
      <c r="B19" s="253">
        <v>43363</v>
      </c>
      <c r="C19" s="250" t="s">
        <v>399</v>
      </c>
      <c r="D19" s="250" t="s">
        <v>400</v>
      </c>
    </row>
    <row r="20" spans="1:4" ht="31.5" x14ac:dyDescent="0.25">
      <c r="A20" s="255" t="s">
        <v>403</v>
      </c>
      <c r="B20" s="253">
        <v>43383</v>
      </c>
      <c r="C20" s="255" t="s">
        <v>310</v>
      </c>
      <c r="D20" s="255" t="s">
        <v>404</v>
      </c>
    </row>
    <row r="21" spans="1:4" ht="31.5" x14ac:dyDescent="0.25">
      <c r="A21" s="255" t="s">
        <v>405</v>
      </c>
      <c r="B21" s="256">
        <v>43183</v>
      </c>
      <c r="C21" s="255" t="s">
        <v>406</v>
      </c>
      <c r="D21" s="255" t="s">
        <v>407</v>
      </c>
    </row>
    <row r="22" spans="1:4" ht="63" x14ac:dyDescent="0.25">
      <c r="A22" s="255" t="s">
        <v>408</v>
      </c>
      <c r="B22" s="256">
        <v>43189</v>
      </c>
      <c r="C22" s="255" t="s">
        <v>409</v>
      </c>
      <c r="D22" s="255" t="s">
        <v>410</v>
      </c>
    </row>
    <row r="23" spans="1:4" ht="47.25" x14ac:dyDescent="0.25">
      <c r="A23" s="255" t="s">
        <v>411</v>
      </c>
      <c r="B23" s="256">
        <v>43189</v>
      </c>
      <c r="C23" s="255" t="s">
        <v>409</v>
      </c>
      <c r="D23" s="255" t="s">
        <v>412</v>
      </c>
    </row>
    <row r="24" spans="1:4" ht="63" x14ac:dyDescent="0.25">
      <c r="A24" s="255" t="s">
        <v>413</v>
      </c>
      <c r="B24" s="256">
        <v>43189</v>
      </c>
      <c r="C24" s="255" t="s">
        <v>409</v>
      </c>
      <c r="D24" s="255" t="s">
        <v>414</v>
      </c>
    </row>
    <row r="25" spans="1:4" ht="63" x14ac:dyDescent="0.25">
      <c r="A25" s="255" t="s">
        <v>413</v>
      </c>
      <c r="B25" s="256">
        <v>43189</v>
      </c>
      <c r="C25" s="255" t="s">
        <v>409</v>
      </c>
      <c r="D25" s="255" t="s">
        <v>415</v>
      </c>
    </row>
    <row r="26" spans="1:4" ht="63" x14ac:dyDescent="0.25">
      <c r="A26" s="255" t="s">
        <v>408</v>
      </c>
      <c r="B26" s="256">
        <v>43189</v>
      </c>
      <c r="C26" s="255" t="s">
        <v>409</v>
      </c>
      <c r="D26" s="255" t="s">
        <v>416</v>
      </c>
    </row>
    <row r="27" spans="1:4" ht="63" x14ac:dyDescent="0.25">
      <c r="A27" s="255" t="s">
        <v>408</v>
      </c>
      <c r="B27" s="256">
        <v>43189</v>
      </c>
      <c r="C27" s="255" t="s">
        <v>409</v>
      </c>
      <c r="D27" s="255" t="s">
        <v>417</v>
      </c>
    </row>
    <row r="28" spans="1:4" ht="63" x14ac:dyDescent="0.25">
      <c r="A28" s="255" t="s">
        <v>418</v>
      </c>
      <c r="B28" s="256">
        <v>43189</v>
      </c>
      <c r="C28" s="255" t="s">
        <v>409</v>
      </c>
      <c r="D28" s="255" t="s">
        <v>419</v>
      </c>
    </row>
    <row r="29" spans="1:4" ht="31.5" x14ac:dyDescent="0.25">
      <c r="A29" s="255" t="s">
        <v>420</v>
      </c>
      <c r="B29" s="256">
        <v>43198</v>
      </c>
      <c r="C29" s="255" t="s">
        <v>421</v>
      </c>
      <c r="D29" s="255" t="s">
        <v>422</v>
      </c>
    </row>
    <row r="30" spans="1:4" ht="31.5" x14ac:dyDescent="0.25">
      <c r="A30" s="255" t="s">
        <v>420</v>
      </c>
      <c r="B30" s="256">
        <v>43198</v>
      </c>
      <c r="C30" s="255" t="s">
        <v>423</v>
      </c>
      <c r="D30" s="255" t="s">
        <v>424</v>
      </c>
    </row>
    <row r="31" spans="1:4" ht="31.5" x14ac:dyDescent="0.25">
      <c r="A31" s="255" t="s">
        <v>420</v>
      </c>
      <c r="B31" s="256">
        <v>43198</v>
      </c>
      <c r="C31" s="255" t="s">
        <v>425</v>
      </c>
      <c r="D31" s="255" t="s">
        <v>426</v>
      </c>
    </row>
    <row r="32" spans="1:4" ht="47.25" x14ac:dyDescent="0.25">
      <c r="A32" s="255" t="s">
        <v>427</v>
      </c>
      <c r="B32" s="256">
        <v>43210</v>
      </c>
      <c r="C32" s="255" t="s">
        <v>428</v>
      </c>
      <c r="D32" s="255" t="s">
        <v>429</v>
      </c>
    </row>
    <row r="33" spans="1:4" ht="47.25" x14ac:dyDescent="0.25">
      <c r="A33" s="255" t="s">
        <v>430</v>
      </c>
      <c r="B33" s="256">
        <v>43210</v>
      </c>
      <c r="C33" s="255" t="s">
        <v>428</v>
      </c>
      <c r="D33" s="255" t="s">
        <v>431</v>
      </c>
    </row>
    <row r="34" spans="1:4" ht="47.25" x14ac:dyDescent="0.25">
      <c r="A34" s="255" t="s">
        <v>430</v>
      </c>
      <c r="B34" s="256">
        <v>43210</v>
      </c>
      <c r="C34" s="255" t="s">
        <v>428</v>
      </c>
      <c r="D34" s="255" t="s">
        <v>432</v>
      </c>
    </row>
    <row r="35" spans="1:4" ht="47.25" x14ac:dyDescent="0.25">
      <c r="A35" s="255" t="s">
        <v>433</v>
      </c>
      <c r="B35" s="256">
        <v>43217</v>
      </c>
      <c r="C35" s="255" t="s">
        <v>434</v>
      </c>
      <c r="D35" s="255" t="s">
        <v>435</v>
      </c>
    </row>
    <row r="36" spans="1:4" ht="47.25" x14ac:dyDescent="0.25">
      <c r="A36" s="255" t="s">
        <v>436</v>
      </c>
      <c r="B36" s="256">
        <v>43357</v>
      </c>
      <c r="C36" s="255" t="s">
        <v>437</v>
      </c>
      <c r="D36" s="255" t="s">
        <v>438</v>
      </c>
    </row>
    <row r="37" spans="1:4" ht="47.25" x14ac:dyDescent="0.25">
      <c r="A37" s="255" t="s">
        <v>439</v>
      </c>
      <c r="B37" s="256">
        <v>43357</v>
      </c>
      <c r="C37" s="255" t="s">
        <v>409</v>
      </c>
      <c r="D37" s="255" t="s">
        <v>440</v>
      </c>
    </row>
    <row r="38" spans="1:4" ht="47.25" x14ac:dyDescent="0.25">
      <c r="A38" s="255" t="s">
        <v>436</v>
      </c>
      <c r="B38" s="256">
        <v>43357</v>
      </c>
      <c r="C38" s="255" t="s">
        <v>409</v>
      </c>
      <c r="D38" s="255" t="s">
        <v>441</v>
      </c>
    </row>
    <row r="39" spans="1:4" ht="47.25" x14ac:dyDescent="0.25">
      <c r="A39" s="255" t="s">
        <v>442</v>
      </c>
      <c r="B39" s="256">
        <v>43363</v>
      </c>
      <c r="C39" s="255" t="s">
        <v>443</v>
      </c>
      <c r="D39" s="255" t="s">
        <v>444</v>
      </c>
    </row>
    <row r="40" spans="1:4" ht="31.5" x14ac:dyDescent="0.25">
      <c r="A40" s="248" t="s">
        <v>628</v>
      </c>
      <c r="B40" s="290">
        <v>43176</v>
      </c>
      <c r="C40" s="243" t="s">
        <v>629</v>
      </c>
      <c r="D40" s="248" t="s">
        <v>301</v>
      </c>
    </row>
    <row r="41" spans="1:4" ht="94.5" x14ac:dyDescent="0.25">
      <c r="A41" s="293" t="s">
        <v>630</v>
      </c>
      <c r="B41" s="249">
        <v>43209</v>
      </c>
      <c r="C41" s="248" t="s">
        <v>631</v>
      </c>
      <c r="D41" s="248" t="s">
        <v>632</v>
      </c>
    </row>
    <row r="42" spans="1:4" ht="63" x14ac:dyDescent="0.25">
      <c r="A42" s="250" t="s">
        <v>633</v>
      </c>
      <c r="B42" s="253">
        <v>43219</v>
      </c>
      <c r="C42" s="250" t="s">
        <v>634</v>
      </c>
      <c r="D42" s="243" t="s">
        <v>635</v>
      </c>
    </row>
    <row r="43" spans="1:4" ht="31.5" x14ac:dyDescent="0.25">
      <c r="A43" s="250" t="s">
        <v>636</v>
      </c>
      <c r="B43" s="251" t="s">
        <v>637</v>
      </c>
      <c r="C43" s="252" t="s">
        <v>638</v>
      </c>
      <c r="D43" s="252" t="s">
        <v>302</v>
      </c>
    </row>
    <row r="44" spans="1:4" ht="31.5" x14ac:dyDescent="0.25">
      <c r="A44" s="296" t="s">
        <v>652</v>
      </c>
      <c r="B44" s="256">
        <v>43183</v>
      </c>
      <c r="C44" s="296" t="s">
        <v>535</v>
      </c>
      <c r="D44" s="296" t="s">
        <v>653</v>
      </c>
    </row>
    <row r="45" spans="1:4" ht="31.5" x14ac:dyDescent="0.25">
      <c r="A45" s="296" t="s">
        <v>652</v>
      </c>
      <c r="B45" s="256">
        <v>43183</v>
      </c>
      <c r="C45" s="296" t="s">
        <v>535</v>
      </c>
      <c r="D45" s="296" t="s">
        <v>654</v>
      </c>
    </row>
    <row r="46" spans="1:4" ht="31.5" x14ac:dyDescent="0.25">
      <c r="A46" s="296" t="s">
        <v>655</v>
      </c>
      <c r="B46" s="256">
        <v>43215</v>
      </c>
      <c r="C46" s="296" t="s">
        <v>504</v>
      </c>
      <c r="D46" s="296" t="s">
        <v>656</v>
      </c>
    </row>
    <row r="47" spans="1:4" ht="31.5" x14ac:dyDescent="0.25">
      <c r="A47" s="296" t="s">
        <v>652</v>
      </c>
      <c r="B47" s="256">
        <v>43183</v>
      </c>
      <c r="C47" s="296" t="s">
        <v>535</v>
      </c>
      <c r="D47" s="296" t="s">
        <v>657</v>
      </c>
    </row>
    <row r="48" spans="1:4" ht="31.5" x14ac:dyDescent="0.25">
      <c r="A48" s="296" t="s">
        <v>652</v>
      </c>
      <c r="B48" s="256">
        <v>43183</v>
      </c>
      <c r="C48" s="296" t="s">
        <v>535</v>
      </c>
      <c r="D48" s="296" t="s">
        <v>658</v>
      </c>
    </row>
    <row r="49" spans="1:4" ht="31.5" x14ac:dyDescent="0.25">
      <c r="A49" s="296" t="s">
        <v>652</v>
      </c>
      <c r="B49" s="256">
        <v>43183</v>
      </c>
      <c r="C49" s="296" t="s">
        <v>535</v>
      </c>
      <c r="D49" s="296" t="s">
        <v>659</v>
      </c>
    </row>
    <row r="50" spans="1:4" ht="31.5" x14ac:dyDescent="0.25">
      <c r="A50" s="300" t="s">
        <v>660</v>
      </c>
      <c r="B50" s="256">
        <v>43249</v>
      </c>
      <c r="C50" s="296" t="s">
        <v>212</v>
      </c>
      <c r="D50" s="296" t="s">
        <v>661</v>
      </c>
    </row>
    <row r="51" spans="1:4" ht="47.25" x14ac:dyDescent="0.25">
      <c r="A51" s="300" t="s">
        <v>662</v>
      </c>
      <c r="B51" s="256">
        <v>43219</v>
      </c>
      <c r="C51" s="296" t="s">
        <v>663</v>
      </c>
      <c r="D51" s="296" t="s">
        <v>664</v>
      </c>
    </row>
    <row r="52" spans="1:4" ht="47.25" x14ac:dyDescent="0.25">
      <c r="A52" s="300" t="s">
        <v>662</v>
      </c>
      <c r="B52" s="256">
        <v>43219</v>
      </c>
      <c r="C52" s="296" t="s">
        <v>663</v>
      </c>
      <c r="D52" s="296" t="s">
        <v>665</v>
      </c>
    </row>
    <row r="53" spans="1:4" ht="31.5" x14ac:dyDescent="0.25">
      <c r="A53" s="300" t="s">
        <v>666</v>
      </c>
      <c r="B53" s="256">
        <v>43239</v>
      </c>
      <c r="C53" s="296" t="s">
        <v>504</v>
      </c>
      <c r="D53" s="296" t="s">
        <v>667</v>
      </c>
    </row>
    <row r="54" spans="1:4" ht="31.5" x14ac:dyDescent="0.25">
      <c r="A54" s="300" t="s">
        <v>666</v>
      </c>
      <c r="B54" s="256">
        <v>43239</v>
      </c>
      <c r="C54" s="296" t="s">
        <v>504</v>
      </c>
      <c r="D54" s="296" t="s">
        <v>668</v>
      </c>
    </row>
    <row r="55" spans="1:4" ht="31.5" x14ac:dyDescent="0.25">
      <c r="A55" s="300" t="s">
        <v>666</v>
      </c>
      <c r="B55" s="256">
        <v>43239</v>
      </c>
      <c r="C55" s="296" t="s">
        <v>504</v>
      </c>
      <c r="D55" s="296" t="s">
        <v>669</v>
      </c>
    </row>
    <row r="56" spans="1:4" ht="31.5" x14ac:dyDescent="0.25">
      <c r="A56" s="296" t="s">
        <v>670</v>
      </c>
      <c r="B56" s="256">
        <v>43239</v>
      </c>
      <c r="C56" s="296" t="s">
        <v>504</v>
      </c>
      <c r="D56" s="296" t="s">
        <v>669</v>
      </c>
    </row>
    <row r="57" spans="1:4" ht="63" x14ac:dyDescent="0.25">
      <c r="A57" s="296" t="s">
        <v>671</v>
      </c>
      <c r="B57" s="256">
        <v>43171</v>
      </c>
      <c r="C57" s="296" t="s">
        <v>548</v>
      </c>
      <c r="D57" s="296" t="s">
        <v>672</v>
      </c>
    </row>
    <row r="58" spans="1:4" ht="63" x14ac:dyDescent="0.25">
      <c r="A58" s="296" t="s">
        <v>671</v>
      </c>
      <c r="B58" s="256">
        <v>43171</v>
      </c>
      <c r="C58" s="296" t="s">
        <v>548</v>
      </c>
      <c r="D58" s="296" t="s">
        <v>673</v>
      </c>
    </row>
    <row r="59" spans="1:4" ht="63" x14ac:dyDescent="0.25">
      <c r="A59" s="296" t="s">
        <v>671</v>
      </c>
      <c r="B59" s="256">
        <v>43171</v>
      </c>
      <c r="C59" s="296" t="s">
        <v>548</v>
      </c>
      <c r="D59" s="296" t="s">
        <v>674</v>
      </c>
    </row>
    <row r="60" spans="1:4" ht="63" x14ac:dyDescent="0.25">
      <c r="A60" s="296" t="s">
        <v>671</v>
      </c>
      <c r="B60" s="256">
        <v>43171</v>
      </c>
      <c r="C60" s="296" t="s">
        <v>548</v>
      </c>
      <c r="D60" s="296" t="s">
        <v>675</v>
      </c>
    </row>
    <row r="61" spans="1:4" ht="31.5" x14ac:dyDescent="0.25">
      <c r="A61" s="296" t="s">
        <v>676</v>
      </c>
      <c r="B61" s="256">
        <v>43217</v>
      </c>
      <c r="C61" s="296" t="s">
        <v>504</v>
      </c>
      <c r="D61" s="296" t="s">
        <v>677</v>
      </c>
    </row>
    <row r="62" spans="1:4" ht="31.5" x14ac:dyDescent="0.25">
      <c r="A62" s="296" t="s">
        <v>676</v>
      </c>
      <c r="B62" s="314">
        <v>43217</v>
      </c>
      <c r="C62" s="296" t="s">
        <v>504</v>
      </c>
      <c r="D62" s="296" t="s">
        <v>678</v>
      </c>
    </row>
    <row r="63" spans="1:4" ht="31.5" x14ac:dyDescent="0.25">
      <c r="A63" s="296" t="s">
        <v>679</v>
      </c>
      <c r="B63" s="315">
        <v>43217</v>
      </c>
      <c r="C63" s="296" t="s">
        <v>504</v>
      </c>
      <c r="D63" s="296" t="s">
        <v>680</v>
      </c>
    </row>
    <row r="64" spans="1:4" ht="31.5" x14ac:dyDescent="0.25">
      <c r="A64" s="296" t="s">
        <v>679</v>
      </c>
      <c r="B64" s="315">
        <v>43217</v>
      </c>
      <c r="C64" s="296" t="s">
        <v>504</v>
      </c>
      <c r="D64" s="296" t="s">
        <v>681</v>
      </c>
    </row>
    <row r="65" spans="1:4" ht="31.5" x14ac:dyDescent="0.25">
      <c r="A65" s="296" t="s">
        <v>679</v>
      </c>
      <c r="B65" s="315">
        <v>43217</v>
      </c>
      <c r="C65" s="296" t="s">
        <v>504</v>
      </c>
      <c r="D65" s="296" t="s">
        <v>682</v>
      </c>
    </row>
    <row r="66" spans="1:4" ht="31.5" x14ac:dyDescent="0.25">
      <c r="A66" s="296" t="s">
        <v>683</v>
      </c>
      <c r="B66" s="256">
        <v>43210</v>
      </c>
      <c r="C66" s="296" t="s">
        <v>588</v>
      </c>
      <c r="D66" s="296" t="s">
        <v>684</v>
      </c>
    </row>
    <row r="67" spans="1:4" ht="15.75" x14ac:dyDescent="0.25">
      <c r="A67" s="255"/>
      <c r="B67" s="256"/>
      <c r="C67" s="255"/>
      <c r="D67" s="255"/>
    </row>
    <row r="68" spans="1:4" ht="15.75" x14ac:dyDescent="0.25">
      <c r="A68" s="255"/>
      <c r="B68" s="256"/>
      <c r="C68" s="255"/>
      <c r="D68" s="255"/>
    </row>
    <row r="69" spans="1:4" ht="18.75" x14ac:dyDescent="0.25">
      <c r="A69" s="202" t="s">
        <v>258</v>
      </c>
      <c r="B69" s="222"/>
      <c r="C69" s="202"/>
      <c r="D69" s="203"/>
    </row>
    <row r="70" spans="1:4" ht="31.5" x14ac:dyDescent="0.25">
      <c r="A70" s="250" t="s">
        <v>593</v>
      </c>
      <c r="B70" s="253">
        <v>43108</v>
      </c>
      <c r="C70" s="250" t="s">
        <v>594</v>
      </c>
      <c r="D70" s="250" t="s">
        <v>595</v>
      </c>
    </row>
    <row r="71" spans="1:4" ht="47.25" x14ac:dyDescent="0.25">
      <c r="A71" s="250" t="s">
        <v>596</v>
      </c>
      <c r="B71" s="253">
        <v>43115</v>
      </c>
      <c r="C71" s="250" t="s">
        <v>597</v>
      </c>
      <c r="D71" s="250" t="s">
        <v>598</v>
      </c>
    </row>
    <row r="72" spans="1:4" ht="110.25" x14ac:dyDescent="0.25">
      <c r="A72" s="250" t="s">
        <v>599</v>
      </c>
      <c r="B72" s="253">
        <v>43115</v>
      </c>
      <c r="C72" s="250" t="s">
        <v>600</v>
      </c>
      <c r="D72" s="250" t="s">
        <v>640</v>
      </c>
    </row>
    <row r="73" spans="1:4" ht="47.25" x14ac:dyDescent="0.25">
      <c r="A73" s="250" t="s">
        <v>601</v>
      </c>
      <c r="B73" s="253">
        <v>43142</v>
      </c>
      <c r="C73" s="250" t="s">
        <v>602</v>
      </c>
      <c r="D73" s="250" t="s">
        <v>603</v>
      </c>
    </row>
    <row r="74" spans="1:4" ht="31.5" x14ac:dyDescent="0.25">
      <c r="A74" s="250" t="s">
        <v>604</v>
      </c>
      <c r="B74" s="253">
        <v>43218</v>
      </c>
      <c r="C74" s="250" t="s">
        <v>406</v>
      </c>
      <c r="D74" s="250" t="s">
        <v>605</v>
      </c>
    </row>
    <row r="75" spans="1:4" ht="39" customHeight="1" x14ac:dyDescent="0.25">
      <c r="A75" s="250" t="s">
        <v>606</v>
      </c>
      <c r="B75" s="253">
        <v>43237</v>
      </c>
      <c r="C75" s="250" t="s">
        <v>607</v>
      </c>
      <c r="D75" s="250" t="s">
        <v>608</v>
      </c>
    </row>
    <row r="76" spans="1:4" ht="38.25" customHeight="1" x14ac:dyDescent="0.25">
      <c r="A76" s="250" t="s">
        <v>609</v>
      </c>
      <c r="B76" s="253">
        <v>43244</v>
      </c>
      <c r="C76" s="250" t="s">
        <v>304</v>
      </c>
      <c r="D76" s="250" t="s">
        <v>610</v>
      </c>
    </row>
    <row r="77" spans="1:4" ht="47.25" x14ac:dyDescent="0.25">
      <c r="A77" s="250" t="s">
        <v>611</v>
      </c>
      <c r="B77" s="253">
        <v>43256</v>
      </c>
      <c r="C77" s="250" t="s">
        <v>612</v>
      </c>
      <c r="D77" s="250" t="s">
        <v>613</v>
      </c>
    </row>
    <row r="78" spans="1:4" ht="47.25" x14ac:dyDescent="0.25">
      <c r="A78" s="250" t="s">
        <v>614</v>
      </c>
      <c r="B78" s="253">
        <v>43256</v>
      </c>
      <c r="C78" s="250" t="s">
        <v>612</v>
      </c>
      <c r="D78" s="250" t="s">
        <v>615</v>
      </c>
    </row>
    <row r="79" spans="1:4" ht="63" x14ac:dyDescent="0.25">
      <c r="A79" s="250" t="s">
        <v>616</v>
      </c>
      <c r="B79" s="253">
        <v>43260</v>
      </c>
      <c r="C79" s="250" t="s">
        <v>617</v>
      </c>
      <c r="D79" s="250" t="s">
        <v>618</v>
      </c>
    </row>
    <row r="80" spans="1:4" ht="31.5" x14ac:dyDescent="0.25">
      <c r="A80" s="250" t="s">
        <v>619</v>
      </c>
      <c r="B80" s="253">
        <v>43350</v>
      </c>
      <c r="C80" s="250" t="s">
        <v>315</v>
      </c>
      <c r="D80" s="250" t="s">
        <v>620</v>
      </c>
    </row>
    <row r="81" spans="1:8" ht="47.25" x14ac:dyDescent="0.25">
      <c r="A81" s="255" t="s">
        <v>621</v>
      </c>
      <c r="B81" s="258">
        <v>43388</v>
      </c>
      <c r="C81" s="271" t="s">
        <v>622</v>
      </c>
      <c r="D81" s="255" t="s">
        <v>623</v>
      </c>
    </row>
    <row r="82" spans="1:8" ht="31.5" x14ac:dyDescent="0.25">
      <c r="A82" s="255" t="s">
        <v>624</v>
      </c>
      <c r="B82" s="290">
        <v>43398</v>
      </c>
      <c r="C82" s="291" t="s">
        <v>625</v>
      </c>
      <c r="D82" s="255" t="s">
        <v>626</v>
      </c>
    </row>
    <row r="83" spans="1:8" ht="76.5" customHeight="1" x14ac:dyDescent="0.25">
      <c r="A83" s="248" t="s">
        <v>303</v>
      </c>
      <c r="B83" s="249">
        <v>43153</v>
      </c>
      <c r="C83" s="248" t="s">
        <v>304</v>
      </c>
      <c r="D83" s="248" t="s">
        <v>301</v>
      </c>
      <c r="H83" s="247"/>
    </row>
    <row r="84" spans="1:8" ht="62.25" customHeight="1" x14ac:dyDescent="0.25">
      <c r="A84" s="250" t="s">
        <v>305</v>
      </c>
      <c r="B84" s="251">
        <v>42864</v>
      </c>
      <c r="C84" s="252" t="s">
        <v>306</v>
      </c>
      <c r="D84" s="252" t="s">
        <v>307</v>
      </c>
      <c r="E84" s="247"/>
      <c r="F84" s="247"/>
    </row>
    <row r="85" spans="1:8" ht="70.5" customHeight="1" x14ac:dyDescent="0.25">
      <c r="A85" s="250" t="s">
        <v>308</v>
      </c>
      <c r="B85" s="253" t="s">
        <v>309</v>
      </c>
      <c r="C85" s="250" t="s">
        <v>310</v>
      </c>
      <c r="D85" s="250" t="s">
        <v>311</v>
      </c>
      <c r="E85" s="247"/>
      <c r="F85" s="247"/>
    </row>
    <row r="86" spans="1:8" ht="71.25" customHeight="1" x14ac:dyDescent="0.25">
      <c r="A86" s="250" t="s">
        <v>312</v>
      </c>
      <c r="B86" s="253" t="s">
        <v>313</v>
      </c>
      <c r="C86" s="250" t="s">
        <v>310</v>
      </c>
      <c r="D86" s="250" t="s">
        <v>639</v>
      </c>
      <c r="E86" s="247"/>
      <c r="F86" s="247"/>
    </row>
    <row r="87" spans="1:8" ht="72" customHeight="1" x14ac:dyDescent="0.25">
      <c r="A87" s="252" t="s">
        <v>314</v>
      </c>
      <c r="B87" s="254">
        <v>43350</v>
      </c>
      <c r="C87" s="252" t="s">
        <v>315</v>
      </c>
      <c r="D87" s="252" t="s">
        <v>301</v>
      </c>
      <c r="E87" s="247"/>
      <c r="F87" s="247"/>
    </row>
    <row r="88" spans="1:8" ht="70.5" customHeight="1" x14ac:dyDescent="0.25">
      <c r="A88" s="296" t="s">
        <v>685</v>
      </c>
      <c r="B88" s="301">
        <v>43218</v>
      </c>
      <c r="C88" s="295" t="s">
        <v>686</v>
      </c>
      <c r="D88" s="295" t="s">
        <v>687</v>
      </c>
      <c r="E88" s="247"/>
      <c r="F88" s="247"/>
    </row>
    <row r="89" spans="1:8" ht="50.25" customHeight="1" x14ac:dyDescent="0.25">
      <c r="A89" s="296" t="s">
        <v>688</v>
      </c>
      <c r="B89" s="297" t="s">
        <v>689</v>
      </c>
      <c r="C89" s="296" t="s">
        <v>690</v>
      </c>
      <c r="D89" s="296" t="s">
        <v>691</v>
      </c>
      <c r="E89" s="247"/>
      <c r="F89" s="247"/>
    </row>
    <row r="90" spans="1:8" ht="55.5" customHeight="1" x14ac:dyDescent="0.25">
      <c r="A90" s="296" t="s">
        <v>692</v>
      </c>
      <c r="B90" s="297">
        <v>43387</v>
      </c>
      <c r="C90" s="296" t="s">
        <v>490</v>
      </c>
      <c r="D90" s="296" t="s">
        <v>693</v>
      </c>
      <c r="E90" s="247"/>
      <c r="F90" s="247"/>
    </row>
    <row r="91" spans="1:8" ht="52.5" customHeight="1" x14ac:dyDescent="0.25">
      <c r="A91" s="296" t="s">
        <v>692</v>
      </c>
      <c r="B91" s="297">
        <v>43387</v>
      </c>
      <c r="C91" s="296" t="s">
        <v>490</v>
      </c>
      <c r="D91" s="296" t="s">
        <v>694</v>
      </c>
      <c r="E91" s="247"/>
      <c r="F91" s="247"/>
    </row>
    <row r="92" spans="1:8" ht="57" customHeight="1" x14ac:dyDescent="0.25">
      <c r="A92" s="296" t="s">
        <v>695</v>
      </c>
      <c r="B92" s="297">
        <v>43256</v>
      </c>
      <c r="C92" s="296" t="s">
        <v>409</v>
      </c>
      <c r="D92" s="296" t="s">
        <v>696</v>
      </c>
    </row>
    <row r="93" spans="1:8" ht="57.75" customHeight="1" x14ac:dyDescent="0.25">
      <c r="A93" s="296" t="s">
        <v>695</v>
      </c>
      <c r="B93" s="297">
        <v>43256</v>
      </c>
      <c r="C93" s="296" t="s">
        <v>409</v>
      </c>
      <c r="D93" s="296" t="s">
        <v>697</v>
      </c>
    </row>
    <row r="94" spans="1:8" ht="56.25" customHeight="1" x14ac:dyDescent="0.25">
      <c r="A94" s="296" t="s">
        <v>695</v>
      </c>
      <c r="B94" s="297">
        <v>43256</v>
      </c>
      <c r="C94" s="296" t="s">
        <v>409</v>
      </c>
      <c r="D94" s="296" t="s">
        <v>698</v>
      </c>
    </row>
    <row r="95" spans="1:8" ht="59.25" customHeight="1" x14ac:dyDescent="0.25">
      <c r="A95" s="296" t="s">
        <v>695</v>
      </c>
      <c r="B95" s="297">
        <v>43256</v>
      </c>
      <c r="C95" s="296" t="s">
        <v>409</v>
      </c>
      <c r="D95" s="296" t="s">
        <v>699</v>
      </c>
    </row>
    <row r="96" spans="1:8" ht="73.5" customHeight="1" x14ac:dyDescent="0.25">
      <c r="A96" s="296" t="s">
        <v>695</v>
      </c>
      <c r="B96" s="297">
        <v>43256</v>
      </c>
      <c r="C96" s="296" t="s">
        <v>409</v>
      </c>
      <c r="D96" s="296" t="s">
        <v>700</v>
      </c>
    </row>
    <row r="97" spans="1:4" ht="66.75" customHeight="1" x14ac:dyDescent="0.25">
      <c r="A97" s="296" t="s">
        <v>701</v>
      </c>
      <c r="B97" s="297">
        <v>43163</v>
      </c>
      <c r="C97" s="296" t="s">
        <v>527</v>
      </c>
      <c r="D97" s="296" t="s">
        <v>536</v>
      </c>
    </row>
    <row r="98" spans="1:4" ht="68.25" customHeight="1" x14ac:dyDescent="0.25">
      <c r="A98" s="296" t="s">
        <v>538</v>
      </c>
      <c r="B98" s="302">
        <v>43260</v>
      </c>
      <c r="C98" s="303" t="s">
        <v>528</v>
      </c>
      <c r="D98" s="296" t="s">
        <v>537</v>
      </c>
    </row>
    <row r="99" spans="1:4" ht="43.5" customHeight="1" x14ac:dyDescent="0.25">
      <c r="A99" s="304" t="s">
        <v>702</v>
      </c>
      <c r="B99" s="302" t="s">
        <v>703</v>
      </c>
      <c r="C99" s="303" t="s">
        <v>493</v>
      </c>
      <c r="D99" s="305" t="s">
        <v>704</v>
      </c>
    </row>
    <row r="100" spans="1:4" ht="81" customHeight="1" x14ac:dyDescent="0.25">
      <c r="A100" s="304" t="s">
        <v>702</v>
      </c>
      <c r="B100" s="302" t="s">
        <v>703</v>
      </c>
      <c r="C100" s="303" t="s">
        <v>705</v>
      </c>
      <c r="D100" s="305" t="s">
        <v>706</v>
      </c>
    </row>
    <row r="101" spans="1:4" ht="73.5" customHeight="1" x14ac:dyDescent="0.25">
      <c r="A101" s="304" t="s">
        <v>702</v>
      </c>
      <c r="B101" s="302" t="s">
        <v>703</v>
      </c>
      <c r="C101" s="303" t="s">
        <v>705</v>
      </c>
      <c r="D101" s="305" t="s">
        <v>707</v>
      </c>
    </row>
    <row r="102" spans="1:4" ht="50.25" customHeight="1" x14ac:dyDescent="0.25">
      <c r="A102" s="304" t="s">
        <v>702</v>
      </c>
      <c r="B102" s="302" t="s">
        <v>703</v>
      </c>
      <c r="C102" s="303" t="s">
        <v>705</v>
      </c>
      <c r="D102" s="305" t="s">
        <v>708</v>
      </c>
    </row>
    <row r="103" spans="1:4" ht="67.5" customHeight="1" x14ac:dyDescent="0.25">
      <c r="A103" s="304" t="s">
        <v>709</v>
      </c>
      <c r="B103" s="302" t="s">
        <v>529</v>
      </c>
      <c r="C103" s="303" t="s">
        <v>530</v>
      </c>
      <c r="D103" s="305" t="s">
        <v>710</v>
      </c>
    </row>
    <row r="104" spans="1:4" ht="67.5" customHeight="1" x14ac:dyDescent="0.25">
      <c r="A104" s="306" t="s">
        <v>709</v>
      </c>
      <c r="B104" s="307" t="s">
        <v>529</v>
      </c>
      <c r="C104" s="262" t="s">
        <v>530</v>
      </c>
      <c r="D104" s="305" t="s">
        <v>711</v>
      </c>
    </row>
    <row r="105" spans="1:4" ht="67.5" customHeight="1" x14ac:dyDescent="0.25">
      <c r="A105" s="300" t="s">
        <v>712</v>
      </c>
      <c r="B105" s="308" t="s">
        <v>531</v>
      </c>
      <c r="C105" s="309" t="s">
        <v>532</v>
      </c>
      <c r="D105" s="296" t="s">
        <v>539</v>
      </c>
    </row>
    <row r="106" spans="1:4" ht="67.5" customHeight="1" x14ac:dyDescent="0.25">
      <c r="A106" s="300" t="s">
        <v>713</v>
      </c>
      <c r="B106" s="308" t="s">
        <v>714</v>
      </c>
      <c r="C106" s="309" t="s">
        <v>715</v>
      </c>
      <c r="D106" s="296" t="s">
        <v>716</v>
      </c>
    </row>
    <row r="107" spans="1:4" ht="67.5" customHeight="1" x14ac:dyDescent="0.25">
      <c r="A107" s="296" t="s">
        <v>540</v>
      </c>
      <c r="B107" s="296" t="s">
        <v>533</v>
      </c>
      <c r="C107" s="296" t="s">
        <v>534</v>
      </c>
      <c r="D107" s="296" t="s">
        <v>717</v>
      </c>
    </row>
    <row r="108" spans="1:4" ht="67.5" customHeight="1" x14ac:dyDescent="0.25">
      <c r="A108" s="303" t="s">
        <v>718</v>
      </c>
      <c r="B108" s="302" t="s">
        <v>533</v>
      </c>
      <c r="C108" s="303" t="s">
        <v>534</v>
      </c>
      <c r="D108" s="303" t="s">
        <v>719</v>
      </c>
    </row>
    <row r="109" spans="1:4" ht="67.5" customHeight="1" x14ac:dyDescent="0.25">
      <c r="A109" s="303" t="s">
        <v>718</v>
      </c>
      <c r="B109" s="302" t="s">
        <v>533</v>
      </c>
      <c r="C109" s="303" t="s">
        <v>534</v>
      </c>
      <c r="D109" s="303" t="s">
        <v>720</v>
      </c>
    </row>
    <row r="110" spans="1:4" ht="67.5" customHeight="1" x14ac:dyDescent="0.25">
      <c r="A110" s="303" t="s">
        <v>718</v>
      </c>
      <c r="B110" s="303" t="s">
        <v>533</v>
      </c>
      <c r="C110" s="303" t="s">
        <v>534</v>
      </c>
      <c r="D110" s="303" t="s">
        <v>721</v>
      </c>
    </row>
    <row r="111" spans="1:4" ht="67.5" customHeight="1" x14ac:dyDescent="0.25">
      <c r="A111" s="307" t="s">
        <v>718</v>
      </c>
      <c r="B111" s="307" t="s">
        <v>533</v>
      </c>
      <c r="C111" s="307" t="s">
        <v>534</v>
      </c>
      <c r="D111" s="307" t="s">
        <v>541</v>
      </c>
    </row>
    <row r="112" spans="1:4" ht="18.75" customHeight="1" x14ac:dyDescent="0.25">
      <c r="A112" s="202" t="s">
        <v>259</v>
      </c>
      <c r="B112" s="222"/>
      <c r="C112" s="202"/>
      <c r="D112" s="203"/>
    </row>
    <row r="113" spans="1:4" ht="86.25" customHeight="1" x14ac:dyDescent="0.25">
      <c r="A113" s="271" t="s">
        <v>316</v>
      </c>
      <c r="B113" s="292">
        <v>43189</v>
      </c>
      <c r="C113" s="293" t="s">
        <v>317</v>
      </c>
      <c r="D113" s="293" t="s">
        <v>318</v>
      </c>
    </row>
    <row r="114" spans="1:4" ht="47.25" x14ac:dyDescent="0.25">
      <c r="A114" s="262" t="s">
        <v>722</v>
      </c>
      <c r="B114" s="263" t="s">
        <v>542</v>
      </c>
      <c r="C114" s="262" t="s">
        <v>543</v>
      </c>
      <c r="D114" s="262" t="s">
        <v>723</v>
      </c>
    </row>
    <row r="115" spans="1:4" ht="31.5" x14ac:dyDescent="0.25">
      <c r="A115" s="262" t="s">
        <v>724</v>
      </c>
      <c r="B115" s="263"/>
      <c r="C115" s="262"/>
      <c r="D115" s="310" t="s">
        <v>725</v>
      </c>
    </row>
    <row r="116" spans="1:4" ht="47.25" x14ac:dyDescent="0.25">
      <c r="A116" s="310" t="s">
        <v>726</v>
      </c>
      <c r="B116" s="311">
        <v>37713</v>
      </c>
      <c r="C116" s="310" t="s">
        <v>544</v>
      </c>
      <c r="D116" s="310" t="s">
        <v>727</v>
      </c>
    </row>
    <row r="117" spans="1:4" ht="47.25" x14ac:dyDescent="0.25">
      <c r="A117" s="310" t="s">
        <v>728</v>
      </c>
      <c r="B117" s="311">
        <v>43224</v>
      </c>
      <c r="C117" s="310" t="s">
        <v>545</v>
      </c>
      <c r="D117" s="310" t="s">
        <v>729</v>
      </c>
    </row>
    <row r="118" spans="1:4" ht="47.25" x14ac:dyDescent="0.25">
      <c r="A118" s="310" t="s">
        <v>728</v>
      </c>
      <c r="B118" s="311">
        <v>43224</v>
      </c>
      <c r="C118" s="310" t="s">
        <v>545</v>
      </c>
      <c r="D118" s="310" t="s">
        <v>730</v>
      </c>
    </row>
    <row r="119" spans="1:4" ht="31.5" x14ac:dyDescent="0.25">
      <c r="A119" s="310" t="s">
        <v>731</v>
      </c>
      <c r="B119" s="311">
        <v>43193</v>
      </c>
      <c r="C119" s="311">
        <v>43193</v>
      </c>
      <c r="D119" s="310" t="s">
        <v>732</v>
      </c>
    </row>
    <row r="120" spans="1:4" ht="63" x14ac:dyDescent="0.25">
      <c r="A120" s="262" t="s">
        <v>733</v>
      </c>
      <c r="B120" s="263">
        <v>43193</v>
      </c>
      <c r="C120" s="263">
        <v>43193</v>
      </c>
      <c r="D120" s="310" t="s">
        <v>729</v>
      </c>
    </row>
    <row r="121" spans="1:4" ht="47.25" x14ac:dyDescent="0.25">
      <c r="A121" s="262" t="s">
        <v>734</v>
      </c>
      <c r="B121" s="263">
        <v>43151</v>
      </c>
      <c r="C121" s="262" t="s">
        <v>546</v>
      </c>
      <c r="D121" s="310" t="s">
        <v>735</v>
      </c>
    </row>
    <row r="122" spans="1:4" ht="47.25" x14ac:dyDescent="0.25">
      <c r="A122" s="262" t="s">
        <v>734</v>
      </c>
      <c r="B122" s="263">
        <v>43151</v>
      </c>
      <c r="C122" s="262" t="s">
        <v>546</v>
      </c>
      <c r="D122" s="310" t="s">
        <v>736</v>
      </c>
    </row>
    <row r="123" spans="1:4" ht="47.25" x14ac:dyDescent="0.25">
      <c r="A123" s="262" t="s">
        <v>737</v>
      </c>
      <c r="B123" s="263">
        <v>43151</v>
      </c>
      <c r="C123" s="262" t="s">
        <v>546</v>
      </c>
      <c r="D123" s="310" t="s">
        <v>738</v>
      </c>
    </row>
    <row r="124" spans="1:4" ht="47.25" x14ac:dyDescent="0.25">
      <c r="A124" s="262" t="s">
        <v>737</v>
      </c>
      <c r="B124" s="263">
        <v>43151</v>
      </c>
      <c r="C124" s="262" t="s">
        <v>546</v>
      </c>
      <c r="D124" s="310" t="s">
        <v>739</v>
      </c>
    </row>
    <row r="125" spans="1:4" ht="47.25" x14ac:dyDescent="0.25">
      <c r="A125" s="262" t="s">
        <v>737</v>
      </c>
      <c r="B125" s="263">
        <v>43151</v>
      </c>
      <c r="C125" s="262" t="s">
        <v>546</v>
      </c>
      <c r="D125" s="310" t="s">
        <v>740</v>
      </c>
    </row>
    <row r="126" spans="1:4" ht="47.25" x14ac:dyDescent="0.25">
      <c r="A126" s="262" t="s">
        <v>737</v>
      </c>
      <c r="B126" s="263">
        <v>43151</v>
      </c>
      <c r="C126" s="262" t="s">
        <v>546</v>
      </c>
      <c r="D126" s="310" t="s">
        <v>741</v>
      </c>
    </row>
    <row r="127" spans="1:4" ht="47.25" x14ac:dyDescent="0.25">
      <c r="A127" s="296" t="s">
        <v>737</v>
      </c>
      <c r="B127" s="297">
        <v>43151</v>
      </c>
      <c r="C127" s="296" t="s">
        <v>546</v>
      </c>
      <c r="D127" s="296" t="s">
        <v>742</v>
      </c>
    </row>
    <row r="128" spans="1:4" ht="15.75" x14ac:dyDescent="0.25">
      <c r="A128" s="262"/>
      <c r="B128" s="263"/>
      <c r="C128" s="262"/>
      <c r="D128" s="310"/>
    </row>
    <row r="129" spans="1:4" ht="18.75" x14ac:dyDescent="0.25">
      <c r="A129" s="202" t="s">
        <v>255</v>
      </c>
      <c r="B129" s="222"/>
      <c r="C129" s="202"/>
      <c r="D129" s="203"/>
    </row>
    <row r="130" spans="1:4" ht="63" x14ac:dyDescent="0.25">
      <c r="A130" s="271" t="s">
        <v>445</v>
      </c>
      <c r="B130" s="266">
        <v>43224</v>
      </c>
      <c r="C130" s="271" t="s">
        <v>446</v>
      </c>
      <c r="D130" s="271" t="s">
        <v>447</v>
      </c>
    </row>
    <row r="131" spans="1:4" ht="18.75" x14ac:dyDescent="0.25">
      <c r="A131" s="202" t="s">
        <v>261</v>
      </c>
      <c r="B131" s="222"/>
      <c r="C131" s="202"/>
      <c r="D131" s="203"/>
    </row>
    <row r="132" spans="1:4" ht="47.25" x14ac:dyDescent="0.25">
      <c r="A132" s="250" t="s">
        <v>448</v>
      </c>
      <c r="B132" s="250" t="s">
        <v>449</v>
      </c>
      <c r="C132" s="250" t="s">
        <v>450</v>
      </c>
      <c r="D132" s="250" t="s">
        <v>451</v>
      </c>
    </row>
    <row r="133" spans="1:4" ht="47.25" x14ac:dyDescent="0.25">
      <c r="A133" s="250" t="s">
        <v>448</v>
      </c>
      <c r="B133" s="250" t="s">
        <v>449</v>
      </c>
      <c r="C133" s="250" t="s">
        <v>450</v>
      </c>
      <c r="D133" s="250" t="s">
        <v>549</v>
      </c>
    </row>
    <row r="134" spans="1:4" ht="47.25" x14ac:dyDescent="0.25">
      <c r="A134" s="250" t="s">
        <v>448</v>
      </c>
      <c r="B134" s="250" t="s">
        <v>449</v>
      </c>
      <c r="C134" s="250" t="s">
        <v>450</v>
      </c>
      <c r="D134" s="250" t="s">
        <v>550</v>
      </c>
    </row>
    <row r="135" spans="1:4" ht="47.25" x14ac:dyDescent="0.25">
      <c r="A135" s="250" t="s">
        <v>452</v>
      </c>
      <c r="B135" s="250" t="s">
        <v>449</v>
      </c>
      <c r="C135" s="250" t="s">
        <v>450</v>
      </c>
      <c r="D135" s="250" t="s">
        <v>551</v>
      </c>
    </row>
    <row r="136" spans="1:4" ht="47.25" x14ac:dyDescent="0.25">
      <c r="A136" s="250" t="s">
        <v>453</v>
      </c>
      <c r="B136" s="253">
        <v>43252</v>
      </c>
      <c r="C136" s="250" t="s">
        <v>454</v>
      </c>
      <c r="D136" s="250" t="s">
        <v>455</v>
      </c>
    </row>
    <row r="137" spans="1:4" ht="47.25" x14ac:dyDescent="0.25">
      <c r="A137" s="250" t="s">
        <v>453</v>
      </c>
      <c r="B137" s="253">
        <v>43252</v>
      </c>
      <c r="C137" s="250" t="s">
        <v>454</v>
      </c>
      <c r="D137" s="250" t="s">
        <v>456</v>
      </c>
    </row>
    <row r="138" spans="1:4" ht="47.25" x14ac:dyDescent="0.25">
      <c r="A138" s="250" t="s">
        <v>457</v>
      </c>
      <c r="B138" s="253">
        <v>43253</v>
      </c>
      <c r="C138" s="250" t="s">
        <v>458</v>
      </c>
      <c r="D138" s="250" t="s">
        <v>459</v>
      </c>
    </row>
    <row r="139" spans="1:4" ht="47.25" x14ac:dyDescent="0.25">
      <c r="A139" s="250" t="s">
        <v>457</v>
      </c>
      <c r="B139" s="253">
        <v>43253</v>
      </c>
      <c r="C139" s="250" t="s">
        <v>458</v>
      </c>
      <c r="D139" s="250" t="s">
        <v>460</v>
      </c>
    </row>
    <row r="140" spans="1:4" ht="31.5" x14ac:dyDescent="0.25">
      <c r="A140" s="250" t="s">
        <v>362</v>
      </c>
      <c r="B140" s="253">
        <v>43351</v>
      </c>
      <c r="C140" s="250" t="s">
        <v>461</v>
      </c>
      <c r="D140" s="250" t="s">
        <v>462</v>
      </c>
    </row>
    <row r="141" spans="1:4" ht="47.25" x14ac:dyDescent="0.25">
      <c r="A141" s="243" t="s">
        <v>319</v>
      </c>
      <c r="B141" s="290">
        <v>43216</v>
      </c>
      <c r="C141" s="243" t="s">
        <v>320</v>
      </c>
      <c r="D141" s="243" t="s">
        <v>321</v>
      </c>
    </row>
    <row r="142" spans="1:4" ht="63" x14ac:dyDescent="0.25">
      <c r="A142" s="296" t="s">
        <v>743</v>
      </c>
      <c r="B142" s="297" t="s">
        <v>547</v>
      </c>
      <c r="C142" s="296" t="s">
        <v>548</v>
      </c>
      <c r="D142" s="296" t="s">
        <v>744</v>
      </c>
    </row>
    <row r="143" spans="1:4" ht="63" x14ac:dyDescent="0.25">
      <c r="A143" s="296" t="s">
        <v>743</v>
      </c>
      <c r="B143" s="296" t="s">
        <v>547</v>
      </c>
      <c r="C143" s="296" t="s">
        <v>548</v>
      </c>
      <c r="D143" s="296" t="s">
        <v>745</v>
      </c>
    </row>
    <row r="144" spans="1:4" ht="63" x14ac:dyDescent="0.25">
      <c r="A144" s="296" t="s">
        <v>743</v>
      </c>
      <c r="B144" s="296" t="s">
        <v>547</v>
      </c>
      <c r="C144" s="296" t="s">
        <v>548</v>
      </c>
      <c r="D144" s="296" t="s">
        <v>746</v>
      </c>
    </row>
    <row r="145" spans="1:4" ht="63" x14ac:dyDescent="0.25">
      <c r="A145" s="296" t="s">
        <v>747</v>
      </c>
      <c r="B145" s="296" t="s">
        <v>547</v>
      </c>
      <c r="C145" s="296" t="s">
        <v>548</v>
      </c>
      <c r="D145" s="296" t="s">
        <v>748</v>
      </c>
    </row>
    <row r="146" spans="1:4" ht="63" x14ac:dyDescent="0.25">
      <c r="A146" s="296" t="s">
        <v>749</v>
      </c>
      <c r="B146" s="296" t="s">
        <v>547</v>
      </c>
      <c r="C146" s="296" t="s">
        <v>548</v>
      </c>
      <c r="D146" s="296" t="s">
        <v>750</v>
      </c>
    </row>
    <row r="147" spans="1:4" ht="15.75" x14ac:dyDescent="0.25">
      <c r="A147" s="296"/>
      <c r="B147" s="297"/>
      <c r="C147" s="296"/>
      <c r="D147" s="296"/>
    </row>
    <row r="148" spans="1:4" ht="18.75" x14ac:dyDescent="0.25">
      <c r="A148" s="202" t="s">
        <v>256</v>
      </c>
      <c r="B148" s="222"/>
      <c r="C148" s="202"/>
      <c r="D148" s="203"/>
    </row>
    <row r="149" spans="1:4" ht="31.5" x14ac:dyDescent="0.25">
      <c r="A149" s="250" t="s">
        <v>463</v>
      </c>
      <c r="B149" s="257">
        <v>43346</v>
      </c>
      <c r="C149" s="250" t="s">
        <v>365</v>
      </c>
      <c r="D149" s="245" t="s">
        <v>627</v>
      </c>
    </row>
    <row r="150" spans="1:4" ht="47.25" x14ac:dyDescent="0.25">
      <c r="A150" s="243" t="s">
        <v>322</v>
      </c>
      <c r="B150" s="243" t="s">
        <v>323</v>
      </c>
      <c r="C150" s="243" t="s">
        <v>324</v>
      </c>
      <c r="D150" s="272" t="s">
        <v>325</v>
      </c>
    </row>
    <row r="151" spans="1:4" ht="47.25" x14ac:dyDescent="0.25">
      <c r="A151" s="243" t="s">
        <v>326</v>
      </c>
      <c r="B151" s="290">
        <v>43219</v>
      </c>
      <c r="C151" s="243" t="s">
        <v>327</v>
      </c>
      <c r="D151" s="272" t="s">
        <v>302</v>
      </c>
    </row>
    <row r="152" spans="1:4" ht="47.25" x14ac:dyDescent="0.25">
      <c r="A152" s="250" t="s">
        <v>328</v>
      </c>
      <c r="B152" s="252" t="s">
        <v>329</v>
      </c>
      <c r="C152" s="250" t="s">
        <v>330</v>
      </c>
      <c r="D152" s="252" t="s">
        <v>331</v>
      </c>
    </row>
    <row r="153" spans="1:4" ht="31.5" x14ac:dyDescent="0.25">
      <c r="A153" s="250" t="s">
        <v>332</v>
      </c>
      <c r="B153" s="251">
        <v>43416</v>
      </c>
      <c r="C153" s="273" t="s">
        <v>333</v>
      </c>
      <c r="D153" s="252" t="s">
        <v>334</v>
      </c>
    </row>
    <row r="154" spans="1:4" ht="47.25" x14ac:dyDescent="0.25">
      <c r="A154" s="307" t="s">
        <v>751</v>
      </c>
      <c r="B154" s="312">
        <v>43212</v>
      </c>
      <c r="C154" s="307"/>
      <c r="D154" s="307" t="s">
        <v>752</v>
      </c>
    </row>
    <row r="155" spans="1:4" ht="31.5" x14ac:dyDescent="0.25">
      <c r="A155" s="296" t="s">
        <v>753</v>
      </c>
      <c r="B155" s="297">
        <v>43170</v>
      </c>
      <c r="C155" s="296" t="s">
        <v>548</v>
      </c>
      <c r="D155" s="296" t="s">
        <v>754</v>
      </c>
    </row>
    <row r="156" spans="1:4" ht="31.5" x14ac:dyDescent="0.25">
      <c r="A156" s="296" t="s">
        <v>755</v>
      </c>
      <c r="B156" s="297">
        <v>43189</v>
      </c>
      <c r="C156" s="296" t="s">
        <v>548</v>
      </c>
      <c r="D156" s="296" t="s">
        <v>756</v>
      </c>
    </row>
    <row r="157" spans="1:4" ht="31.5" x14ac:dyDescent="0.25">
      <c r="A157" s="296" t="s">
        <v>757</v>
      </c>
      <c r="B157" s="297">
        <v>43189</v>
      </c>
      <c r="C157" s="296" t="s">
        <v>548</v>
      </c>
      <c r="D157" s="296" t="s">
        <v>758</v>
      </c>
    </row>
    <row r="158" spans="1:4" ht="31.5" x14ac:dyDescent="0.25">
      <c r="A158" s="296" t="s">
        <v>757</v>
      </c>
      <c r="B158" s="297">
        <v>43189</v>
      </c>
      <c r="C158" s="296" t="s">
        <v>548</v>
      </c>
      <c r="D158" s="296" t="s">
        <v>759</v>
      </c>
    </row>
    <row r="159" spans="1:4" ht="32.25" thickBot="1" x14ac:dyDescent="0.3">
      <c r="A159" s="296" t="s">
        <v>760</v>
      </c>
      <c r="B159" s="297">
        <v>43189</v>
      </c>
      <c r="C159" s="296" t="s">
        <v>548</v>
      </c>
      <c r="D159" s="296" t="s">
        <v>761</v>
      </c>
    </row>
    <row r="160" spans="1:4" ht="32.25" thickBot="1" x14ac:dyDescent="0.3">
      <c r="A160" s="313" t="s">
        <v>757</v>
      </c>
      <c r="B160" s="297">
        <v>43189</v>
      </c>
      <c r="C160" s="296" t="s">
        <v>548</v>
      </c>
      <c r="D160" s="296" t="s">
        <v>762</v>
      </c>
    </row>
    <row r="161" spans="1:4" ht="31.5" x14ac:dyDescent="0.25">
      <c r="A161" s="303" t="s">
        <v>763</v>
      </c>
      <c r="B161" s="302">
        <v>43189</v>
      </c>
      <c r="C161" s="303" t="s">
        <v>548</v>
      </c>
      <c r="D161" s="262" t="s">
        <v>764</v>
      </c>
    </row>
    <row r="162" spans="1:4" ht="31.5" x14ac:dyDescent="0.25">
      <c r="A162" s="307" t="s">
        <v>763</v>
      </c>
      <c r="B162" s="297">
        <v>43189</v>
      </c>
      <c r="C162" s="296" t="s">
        <v>548</v>
      </c>
      <c r="D162" s="307" t="s">
        <v>765</v>
      </c>
    </row>
    <row r="163" spans="1:4" ht="31.5" x14ac:dyDescent="0.25">
      <c r="A163" s="296" t="s">
        <v>766</v>
      </c>
      <c r="B163" s="297"/>
      <c r="C163" s="296" t="s">
        <v>548</v>
      </c>
      <c r="D163" s="307" t="s">
        <v>740</v>
      </c>
    </row>
    <row r="164" spans="1:4" ht="47.25" x14ac:dyDescent="0.25">
      <c r="A164" s="296" t="s">
        <v>767</v>
      </c>
      <c r="B164" s="297" t="s">
        <v>768</v>
      </c>
      <c r="C164" s="296" t="s">
        <v>548</v>
      </c>
      <c r="D164" s="307" t="s">
        <v>769</v>
      </c>
    </row>
    <row r="165" spans="1:4" ht="47.25" x14ac:dyDescent="0.25">
      <c r="A165" s="296" t="s">
        <v>770</v>
      </c>
      <c r="B165" s="297" t="s">
        <v>771</v>
      </c>
      <c r="C165" s="296" t="s">
        <v>548</v>
      </c>
      <c r="D165" s="307" t="s">
        <v>769</v>
      </c>
    </row>
    <row r="166" spans="1:4" ht="47.25" x14ac:dyDescent="0.25">
      <c r="A166" s="296" t="s">
        <v>770</v>
      </c>
      <c r="B166" s="297" t="s">
        <v>771</v>
      </c>
      <c r="C166" s="296" t="s">
        <v>548</v>
      </c>
      <c r="D166" s="307" t="s">
        <v>772</v>
      </c>
    </row>
    <row r="167" spans="1:4" ht="31.5" x14ac:dyDescent="0.25">
      <c r="A167" s="296" t="s">
        <v>766</v>
      </c>
      <c r="B167" s="297"/>
      <c r="C167" s="296" t="s">
        <v>548</v>
      </c>
      <c r="D167" s="307" t="s">
        <v>773</v>
      </c>
    </row>
    <row r="168" spans="1:4" ht="15.75" x14ac:dyDescent="0.25">
      <c r="A168" s="250"/>
      <c r="B168" s="253"/>
      <c r="C168" s="250"/>
      <c r="D168" s="288"/>
    </row>
    <row r="169" spans="1:4" ht="15.75" x14ac:dyDescent="0.25">
      <c r="A169" s="250"/>
      <c r="B169" s="253"/>
      <c r="C169" s="250"/>
      <c r="D169" s="288"/>
    </row>
  </sheetData>
  <sheetProtection sort="0" autoFilter="0" pivotTables="0"/>
  <mergeCells count="1">
    <mergeCell ref="A1:D1"/>
  </mergeCells>
  <pageMargins left="0.7" right="0.7" top="0.75" bottom="0.75" header="0.3" footer="0.3"/>
  <pageSetup paperSize="9" scale="9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zoomScaleNormal="100" zoomScaleSheetLayoutView="100" workbookViewId="0">
      <selection activeCell="A10" sqref="A10:E1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80" t="s">
        <v>167</v>
      </c>
      <c r="B1" s="380"/>
      <c r="C1" s="380"/>
      <c r="D1" s="192"/>
      <c r="E1" s="192"/>
    </row>
    <row r="2" spans="1:5" ht="18.75" x14ac:dyDescent="0.25">
      <c r="A2" s="328" t="s">
        <v>168</v>
      </c>
      <c r="B2" s="328"/>
      <c r="C2" s="328"/>
      <c r="D2" s="188"/>
      <c r="E2" s="188"/>
    </row>
    <row r="3" spans="1:5" ht="75.75" customHeight="1" x14ac:dyDescent="0.25">
      <c r="A3" s="27" t="s">
        <v>169</v>
      </c>
      <c r="B3" s="191" t="s">
        <v>264</v>
      </c>
      <c r="C3" s="190" t="s">
        <v>265</v>
      </c>
      <c r="D3" s="189" t="s">
        <v>266</v>
      </c>
      <c r="E3" s="189" t="s">
        <v>267</v>
      </c>
    </row>
    <row r="4" spans="1:5" ht="18.75" x14ac:dyDescent="0.3">
      <c r="A4" s="82" t="s">
        <v>170</v>
      </c>
      <c r="B4" s="85"/>
      <c r="C4" s="225"/>
      <c r="D4" s="86"/>
      <c r="E4" s="86"/>
    </row>
    <row r="5" spans="1:5" ht="18.75" x14ac:dyDescent="0.25">
      <c r="A5" s="80" t="s">
        <v>171</v>
      </c>
      <c r="B5" s="283" t="s">
        <v>579</v>
      </c>
      <c r="C5" s="149"/>
      <c r="D5" s="162"/>
      <c r="E5" s="162"/>
    </row>
    <row r="6" spans="1:5" ht="37.5" x14ac:dyDescent="0.25">
      <c r="A6" s="31" t="s">
        <v>172</v>
      </c>
      <c r="B6" s="284" t="s">
        <v>580</v>
      </c>
      <c r="C6" s="128"/>
      <c r="D6" s="129"/>
      <c r="E6" s="129"/>
    </row>
    <row r="7" spans="1:5" ht="37.5" x14ac:dyDescent="0.25">
      <c r="A7" s="31" t="s">
        <v>173</v>
      </c>
      <c r="B7" s="64"/>
      <c r="C7" s="64"/>
      <c r="D7" s="64"/>
      <c r="E7" s="64"/>
    </row>
    <row r="8" spans="1:5" ht="37.5" x14ac:dyDescent="0.25">
      <c r="A8" s="31" t="s">
        <v>174</v>
      </c>
      <c r="B8" s="64"/>
      <c r="C8" s="64"/>
      <c r="D8" s="64"/>
      <c r="E8" s="64"/>
    </row>
    <row r="9" spans="1:5" ht="18.75" x14ac:dyDescent="0.25">
      <c r="A9" s="31" t="s">
        <v>583</v>
      </c>
      <c r="B9" s="129" t="s">
        <v>581</v>
      </c>
      <c r="C9" s="128">
        <v>1408</v>
      </c>
      <c r="D9" s="129" t="s">
        <v>582</v>
      </c>
      <c r="E9" s="129">
        <v>4824</v>
      </c>
    </row>
    <row r="10" spans="1:5" ht="18.75" x14ac:dyDescent="0.25">
      <c r="A10" s="80" t="s">
        <v>175</v>
      </c>
      <c r="B10" s="129"/>
      <c r="C10" s="128"/>
      <c r="D10" s="129"/>
      <c r="E10" s="129"/>
    </row>
    <row r="11" spans="1:5" ht="37.5" x14ac:dyDescent="0.25">
      <c r="A11" s="31" t="s">
        <v>176</v>
      </c>
      <c r="B11" s="285" t="s">
        <v>584</v>
      </c>
      <c r="C11" s="128">
        <v>856</v>
      </c>
      <c r="D11" s="129"/>
      <c r="E11" s="129"/>
    </row>
    <row r="12" spans="1:5" ht="18.75" customHeight="1" x14ac:dyDescent="0.3">
      <c r="A12" s="31" t="s">
        <v>177</v>
      </c>
      <c r="B12" s="286" t="s">
        <v>585</v>
      </c>
      <c r="C12" s="128">
        <v>51</v>
      </c>
      <c r="D12" s="129"/>
      <c r="E12" s="129"/>
    </row>
    <row r="13" spans="1:5" ht="37.5" x14ac:dyDescent="0.25">
      <c r="A13" s="83" t="s">
        <v>204</v>
      </c>
      <c r="B13" s="285" t="s">
        <v>586</v>
      </c>
      <c r="C13" s="128">
        <v>1</v>
      </c>
      <c r="D13" s="129" t="s">
        <v>587</v>
      </c>
      <c r="E13" s="129" t="s">
        <v>587</v>
      </c>
    </row>
    <row r="14" spans="1:5" ht="18.75" x14ac:dyDescent="0.25">
      <c r="A14" s="87" t="s">
        <v>178</v>
      </c>
      <c r="B14" s="62"/>
      <c r="C14" s="128"/>
      <c r="D14" s="129"/>
      <c r="E14" s="129"/>
    </row>
    <row r="15" spans="1:5" ht="18.75" x14ac:dyDescent="0.3">
      <c r="A15" s="53" t="s">
        <v>179</v>
      </c>
      <c r="B15" s="84" t="s">
        <v>183</v>
      </c>
      <c r="C15" s="226" t="s">
        <v>182</v>
      </c>
      <c r="D15" s="84"/>
      <c r="E15" s="84"/>
    </row>
    <row r="16" spans="1:5" ht="18.75" x14ac:dyDescent="0.25">
      <c r="A16" s="31" t="s">
        <v>180</v>
      </c>
      <c r="B16" s="62"/>
      <c r="C16" s="128"/>
      <c r="D16" s="129"/>
      <c r="E16" s="129"/>
    </row>
    <row r="17" spans="1:5" ht="37.5" customHeight="1" x14ac:dyDescent="0.25">
      <c r="A17" s="31" t="s">
        <v>181</v>
      </c>
      <c r="B17" s="62"/>
      <c r="C17" s="128"/>
      <c r="D17" s="129"/>
      <c r="E17" s="129"/>
    </row>
    <row r="18" spans="1:5" ht="75" customHeight="1" x14ac:dyDescent="0.3">
      <c r="A18" s="1"/>
      <c r="B18" s="1"/>
      <c r="C18" s="1"/>
      <c r="D18" s="1"/>
      <c r="E18" s="1"/>
    </row>
    <row r="19" spans="1:5" ht="38.25" customHeight="1" x14ac:dyDescent="0.25"/>
    <row r="31" spans="1:5" ht="18.75" x14ac:dyDescent="0.3">
      <c r="A31" s="1"/>
      <c r="B31" s="1"/>
      <c r="C31" s="1"/>
      <c r="D31" s="1"/>
      <c r="E31" s="1"/>
    </row>
    <row r="32" spans="1:5" ht="18.75" x14ac:dyDescent="0.3">
      <c r="A32" s="1"/>
      <c r="B32" s="1"/>
      <c r="C32" s="1"/>
      <c r="D32" s="1"/>
      <c r="E32" s="1"/>
    </row>
  </sheetData>
  <mergeCells count="2">
    <mergeCell ref="A1:C1"/>
    <mergeCell ref="A2:C2"/>
  </mergeCells>
  <hyperlinks>
    <hyperlink ref="B11" r:id="rId1"/>
    <hyperlink ref="B13" r:id="rId2"/>
  </hyperlinks>
  <pageMargins left="0.7" right="0.7" top="0.75" bottom="0.75" header="0.3" footer="0.3"/>
  <pageSetup paperSize="9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28" t="s">
        <v>184</v>
      </c>
      <c r="B1" s="328"/>
    </row>
    <row r="2" spans="1:2" ht="18.75" x14ac:dyDescent="0.25">
      <c r="A2" s="229" t="s">
        <v>185</v>
      </c>
      <c r="B2" s="27" t="s">
        <v>192</v>
      </c>
    </row>
    <row r="3" spans="1:2" ht="194.25" customHeight="1" x14ac:dyDescent="0.25">
      <c r="A3" s="231" t="s">
        <v>186</v>
      </c>
      <c r="B3" s="287" t="s">
        <v>589</v>
      </c>
    </row>
    <row r="4" spans="1:2" ht="292.5" customHeight="1" x14ac:dyDescent="0.25">
      <c r="A4" s="231" t="s">
        <v>187</v>
      </c>
      <c r="B4" s="287" t="s">
        <v>590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zoomScaleSheetLayoutView="100" workbookViewId="0">
      <selection activeCell="B5" sqref="B5:B7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32" t="s">
        <v>188</v>
      </c>
      <c r="B1" s="232"/>
      <c r="C1" s="232"/>
      <c r="D1" s="232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25">
      <c r="A3" s="76">
        <v>1</v>
      </c>
      <c r="B3" s="31" t="s">
        <v>193</v>
      </c>
      <c r="C3" s="88"/>
      <c r="D3" s="21"/>
    </row>
    <row r="4" spans="1:4" ht="59.25" customHeight="1" x14ac:dyDescent="0.25">
      <c r="A4" s="76">
        <v>2</v>
      </c>
      <c r="B4" s="31" t="s">
        <v>194</v>
      </c>
      <c r="C4" s="88"/>
      <c r="D4" s="21"/>
    </row>
    <row r="5" spans="1:4" ht="49.5" customHeight="1" x14ac:dyDescent="0.25">
      <c r="A5" s="76">
        <v>3</v>
      </c>
      <c r="B5" s="31" t="s">
        <v>195</v>
      </c>
      <c r="C5" s="88"/>
      <c r="D5" s="21"/>
    </row>
    <row r="6" spans="1:4" ht="97.5" customHeight="1" x14ac:dyDescent="0.25">
      <c r="A6" s="76">
        <v>4</v>
      </c>
      <c r="B6" s="81" t="s">
        <v>178</v>
      </c>
      <c r="C6" s="88" t="s">
        <v>464</v>
      </c>
      <c r="D6" s="21">
        <v>310</v>
      </c>
    </row>
    <row r="7" spans="1:4" ht="103.5" customHeight="1" x14ac:dyDescent="0.25">
      <c r="A7" s="76"/>
      <c r="B7" s="81"/>
      <c r="C7" s="282" t="s">
        <v>578</v>
      </c>
      <c r="D7" s="21">
        <v>500</v>
      </c>
    </row>
    <row r="8" spans="1:4" ht="18.75" x14ac:dyDescent="0.3">
      <c r="A8" s="1"/>
      <c r="B8" s="1"/>
      <c r="C8" s="1"/>
      <c r="D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0" t="s">
        <v>157</v>
      </c>
      <c r="B1" s="380"/>
      <c r="C1" s="380"/>
      <c r="D1" s="380"/>
      <c r="E1" s="380"/>
    </row>
    <row r="2" spans="1:5" ht="39" customHeight="1" x14ac:dyDescent="0.25">
      <c r="A2" s="117" t="s">
        <v>62</v>
      </c>
      <c r="B2" s="117" t="s">
        <v>158</v>
      </c>
      <c r="C2" s="117" t="s">
        <v>159</v>
      </c>
      <c r="D2" s="117" t="s">
        <v>160</v>
      </c>
      <c r="E2" s="117" t="s">
        <v>161</v>
      </c>
    </row>
    <row r="3" spans="1:5" ht="18.75" x14ac:dyDescent="0.25">
      <c r="A3" s="80">
        <v>1</v>
      </c>
      <c r="B3" s="80" t="s">
        <v>162</v>
      </c>
      <c r="C3" s="119"/>
      <c r="D3" s="119"/>
      <c r="E3" s="81"/>
    </row>
    <row r="4" spans="1:5" ht="18.75" x14ac:dyDescent="0.25">
      <c r="A4" s="31">
        <v>2</v>
      </c>
      <c r="B4" s="80" t="s">
        <v>163</v>
      </c>
      <c r="C4" s="119"/>
      <c r="D4" s="119"/>
      <c r="E4" s="81"/>
    </row>
    <row r="5" spans="1:5" ht="18.75" x14ac:dyDescent="0.25">
      <c r="A5" s="80">
        <v>3</v>
      </c>
      <c r="B5" s="80" t="s">
        <v>164</v>
      </c>
      <c r="C5" s="119"/>
      <c r="D5" s="119"/>
      <c r="E5" s="81"/>
    </row>
    <row r="6" spans="1:5" ht="18.75" x14ac:dyDescent="0.25">
      <c r="A6" s="80">
        <v>4</v>
      </c>
      <c r="B6" s="80" t="s">
        <v>165</v>
      </c>
      <c r="C6" s="119"/>
      <c r="D6" s="119"/>
      <c r="E6" s="81"/>
    </row>
    <row r="7" spans="1:5" ht="18.75" x14ac:dyDescent="0.25">
      <c r="A7" s="31">
        <v>5</v>
      </c>
      <c r="B7" s="80" t="s">
        <v>166</v>
      </c>
      <c r="C7" s="119"/>
      <c r="D7" s="119"/>
      <c r="E7" s="8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H10" sqref="H10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328" t="s">
        <v>132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3" ht="19.5" customHeight="1" x14ac:dyDescent="0.3">
      <c r="A2" s="385" t="s">
        <v>43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3" ht="18.75" x14ac:dyDescent="0.3">
      <c r="A3" s="363" t="s">
        <v>19</v>
      </c>
      <c r="B3" s="376" t="s">
        <v>13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3" ht="19.5" customHeight="1" x14ac:dyDescent="0.25">
      <c r="A4" s="363"/>
      <c r="B4" s="363" t="s">
        <v>14</v>
      </c>
      <c r="C4" s="363" t="s">
        <v>20</v>
      </c>
      <c r="D4" s="363" t="s">
        <v>133</v>
      </c>
      <c r="E4" s="363"/>
      <c r="F4" s="363" t="s">
        <v>15</v>
      </c>
      <c r="G4" s="357" t="s">
        <v>271</v>
      </c>
      <c r="H4" s="363" t="s">
        <v>81</v>
      </c>
      <c r="I4" s="363" t="s">
        <v>85</v>
      </c>
      <c r="J4" s="363" t="s">
        <v>16</v>
      </c>
      <c r="K4" s="363" t="s">
        <v>46</v>
      </c>
      <c r="L4" s="363" t="s">
        <v>17</v>
      </c>
    </row>
    <row r="5" spans="1:13" ht="37.5" customHeight="1" x14ac:dyDescent="0.25">
      <c r="A5" s="363"/>
      <c r="B5" s="363"/>
      <c r="C5" s="363"/>
      <c r="D5" s="27" t="s">
        <v>135</v>
      </c>
      <c r="E5" s="27" t="s">
        <v>134</v>
      </c>
      <c r="F5" s="363"/>
      <c r="G5" s="359"/>
      <c r="H5" s="363"/>
      <c r="I5" s="363"/>
      <c r="J5" s="363"/>
      <c r="K5" s="363"/>
      <c r="L5" s="363"/>
    </row>
    <row r="6" spans="1:13" s="93" customFormat="1" ht="36" customHeight="1" x14ac:dyDescent="0.3">
      <c r="A6" s="121">
        <f>SUM(B6:L6)-A10</f>
        <v>69</v>
      </c>
      <c r="B6" s="135">
        <v>1</v>
      </c>
      <c r="C6" s="135">
        <v>3</v>
      </c>
      <c r="D6" s="135">
        <v>2</v>
      </c>
      <c r="E6" s="135"/>
      <c r="F6" s="135">
        <v>13</v>
      </c>
      <c r="G6" s="135">
        <v>1</v>
      </c>
      <c r="H6" s="135">
        <v>7</v>
      </c>
      <c r="I6" s="135">
        <v>1</v>
      </c>
      <c r="J6" s="135">
        <v>22</v>
      </c>
      <c r="K6" s="135">
        <v>5</v>
      </c>
      <c r="L6" s="135">
        <v>38</v>
      </c>
      <c r="M6" s="111"/>
    </row>
    <row r="7" spans="1:13" ht="18.75" customHeight="1" x14ac:dyDescent="0.3">
      <c r="A7" s="381" t="str">
        <f>IF(A6=B6+C6+D6+E6+F6+G6+H6+I6+J6+K6+L6-A10,"ПРАВИЛЬНО"," НЕПРАВИЛЬНО")</f>
        <v>ПРАВИЛЬНО</v>
      </c>
      <c r="B7" s="382"/>
      <c r="C7" s="383" t="s">
        <v>18</v>
      </c>
      <c r="D7" s="383"/>
      <c r="E7" s="383"/>
      <c r="F7" s="383"/>
      <c r="G7" s="383"/>
      <c r="H7" s="383"/>
      <c r="I7" s="383"/>
      <c r="J7" s="383"/>
      <c r="K7" s="383"/>
      <c r="L7" s="384"/>
      <c r="M7" s="112"/>
    </row>
    <row r="8" spans="1:13" ht="36" customHeight="1" x14ac:dyDescent="0.25">
      <c r="A8" s="136">
        <f>SUM(B8:L8)</f>
        <v>100</v>
      </c>
      <c r="B8" s="136">
        <f>100/A6*(B6-B10)</f>
        <v>1.4492753623188406</v>
      </c>
      <c r="C8" s="136">
        <f>100/A6*(C6-C10)</f>
        <v>4.3478260869565215</v>
      </c>
      <c r="D8" s="136">
        <f>100/A6*(D6-D10)</f>
        <v>2.8985507246376812</v>
      </c>
      <c r="E8" s="136">
        <f>100/A6*(E6-E10)</f>
        <v>0</v>
      </c>
      <c r="F8" s="136">
        <f>100/A6*(F6-F10)</f>
        <v>10.144927536231885</v>
      </c>
      <c r="G8" s="136">
        <f>100/A6*(G6-G10)</f>
        <v>1.4492753623188406</v>
      </c>
      <c r="H8" s="136">
        <f>100/A6*(H6-H10)</f>
        <v>8.695652173913043</v>
      </c>
      <c r="I8" s="136">
        <f>100/A6*(I6-I10)</f>
        <v>0</v>
      </c>
      <c r="J8" s="136">
        <f>100/A6*(J6-J10)</f>
        <v>28.985507246376812</v>
      </c>
      <c r="K8" s="136">
        <f>100/A6*(K6-K10)</f>
        <v>5.7971014492753623</v>
      </c>
      <c r="L8" s="136">
        <f>100/A6*(L6-L10)</f>
        <v>36.231884057971016</v>
      </c>
      <c r="M8" s="113"/>
    </row>
    <row r="9" spans="1:13" ht="19.5" customHeight="1" x14ac:dyDescent="0.3">
      <c r="A9" s="376" t="s">
        <v>219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112"/>
    </row>
    <row r="10" spans="1:13" s="72" customFormat="1" ht="36" customHeight="1" x14ac:dyDescent="0.25">
      <c r="A10" s="107">
        <f>SUM(B10:L10)</f>
        <v>24</v>
      </c>
      <c r="B10" s="21"/>
      <c r="C10" s="21"/>
      <c r="D10" s="21"/>
      <c r="E10" s="21"/>
      <c r="F10" s="21">
        <v>6</v>
      </c>
      <c r="G10" s="21"/>
      <c r="H10" s="21">
        <v>1</v>
      </c>
      <c r="I10" s="21">
        <v>1</v>
      </c>
      <c r="J10" s="21">
        <v>2</v>
      </c>
      <c r="K10" s="21">
        <v>1</v>
      </c>
      <c r="L10" s="21">
        <v>13</v>
      </c>
    </row>
    <row r="11" spans="1:13" ht="19.5" customHeight="1" x14ac:dyDescent="0.25">
      <c r="A11" s="375" t="s">
        <v>213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</row>
    <row r="12" spans="1:13" s="94" customFormat="1" ht="36" customHeight="1" x14ac:dyDescent="0.3">
      <c r="A12" s="38">
        <f>SUM(B12:L12)</f>
        <v>23</v>
      </c>
      <c r="B12" s="114"/>
      <c r="C12" s="114"/>
      <c r="D12" s="114"/>
      <c r="E12" s="114"/>
      <c r="F12" s="114"/>
      <c r="G12" s="114"/>
      <c r="H12" s="227">
        <v>1</v>
      </c>
      <c r="I12" s="227"/>
      <c r="J12" s="227">
        <v>13</v>
      </c>
      <c r="K12" s="227">
        <v>4</v>
      </c>
      <c r="L12" s="227">
        <v>5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37.5" customHeight="1" x14ac:dyDescent="0.3">
      <c r="A3" s="159">
        <v>1</v>
      </c>
      <c r="B3" s="228" t="s">
        <v>279</v>
      </c>
      <c r="C3" s="151"/>
      <c r="D3" s="151"/>
      <c r="E3" s="152"/>
      <c r="F3" s="274" t="s">
        <v>553</v>
      </c>
    </row>
    <row r="4" spans="1:6" ht="37.5" customHeight="1" x14ac:dyDescent="0.3">
      <c r="A4" s="160">
        <v>2</v>
      </c>
      <c r="B4" s="157" t="s">
        <v>232</v>
      </c>
      <c r="C4" s="153"/>
      <c r="D4" s="153"/>
      <c r="E4" s="154"/>
      <c r="F4" s="275" t="s">
        <v>554</v>
      </c>
    </row>
    <row r="5" spans="1:6" ht="75" x14ac:dyDescent="0.3">
      <c r="A5" s="159">
        <v>4</v>
      </c>
      <c r="B5" s="158" t="s">
        <v>277</v>
      </c>
      <c r="C5" s="151"/>
      <c r="D5" s="155"/>
      <c r="E5" s="152"/>
      <c r="F5" s="274" t="s">
        <v>555</v>
      </c>
    </row>
    <row r="6" spans="1:6" ht="37.5" customHeight="1" x14ac:dyDescent="0.3">
      <c r="A6" s="159">
        <v>5</v>
      </c>
      <c r="B6" s="156" t="s">
        <v>280</v>
      </c>
      <c r="C6" s="151"/>
      <c r="D6" s="151"/>
      <c r="E6" s="152"/>
      <c r="F6" s="274" t="s">
        <v>556</v>
      </c>
    </row>
    <row r="7" spans="1:6" ht="96" customHeight="1" x14ac:dyDescent="0.3">
      <c r="A7" s="159">
        <v>6</v>
      </c>
      <c r="B7" s="158" t="s">
        <v>278</v>
      </c>
      <c r="C7" s="151"/>
      <c r="D7" s="151"/>
      <c r="E7" s="152"/>
      <c r="F7" s="274" t="s">
        <v>557</v>
      </c>
    </row>
    <row r="8" spans="1:6" ht="104.25" customHeight="1" x14ac:dyDescent="0.3">
      <c r="A8" s="159">
        <v>7</v>
      </c>
      <c r="B8" s="158" t="s">
        <v>273</v>
      </c>
      <c r="C8" s="151"/>
      <c r="D8" s="151"/>
      <c r="E8" s="152"/>
      <c r="F8" s="274" t="s">
        <v>558</v>
      </c>
    </row>
    <row r="9" spans="1:6" ht="113.25" customHeight="1" x14ac:dyDescent="0.3">
      <c r="A9" s="159">
        <v>8</v>
      </c>
      <c r="B9" s="158" t="s">
        <v>274</v>
      </c>
      <c r="C9" s="151"/>
      <c r="D9" s="151"/>
      <c r="E9" s="152"/>
      <c r="F9" s="274" t="s">
        <v>559</v>
      </c>
    </row>
    <row r="10" spans="1:6" ht="114.75" customHeight="1" x14ac:dyDescent="0.3">
      <c r="A10" s="159">
        <v>9</v>
      </c>
      <c r="B10" s="158" t="s">
        <v>272</v>
      </c>
      <c r="C10" s="151"/>
      <c r="D10" s="151"/>
      <c r="E10" s="152"/>
      <c r="F10" s="274" t="s">
        <v>560</v>
      </c>
    </row>
    <row r="11" spans="1:6" ht="88.5" customHeight="1" x14ac:dyDescent="0.3">
      <c r="A11" s="159">
        <v>10</v>
      </c>
      <c r="B11" s="158" t="s">
        <v>276</v>
      </c>
      <c r="C11" s="151"/>
      <c r="D11" s="151"/>
      <c r="E11" s="152"/>
      <c r="F11" s="274" t="s">
        <v>569</v>
      </c>
    </row>
    <row r="12" spans="1:6" ht="100.5" customHeight="1" x14ac:dyDescent="0.3">
      <c r="A12" s="159">
        <v>11</v>
      </c>
      <c r="B12" s="158" t="s">
        <v>275</v>
      </c>
      <c r="C12" s="151"/>
      <c r="D12" s="151"/>
      <c r="E12" s="152"/>
      <c r="F12" s="276" t="s">
        <v>561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SheetLayoutView="100" workbookViewId="0">
      <selection activeCell="C38" sqref="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2" t="s">
        <v>44</v>
      </c>
      <c r="B1" s="352"/>
      <c r="C1" s="352"/>
    </row>
    <row r="2" spans="1:4" ht="18.75" customHeight="1" x14ac:dyDescent="0.25">
      <c r="A2" s="137" t="s">
        <v>1</v>
      </c>
      <c r="B2" s="137" t="s">
        <v>2</v>
      </c>
      <c r="C2" s="137" t="s">
        <v>47</v>
      </c>
    </row>
    <row r="3" spans="1:4" ht="18.75" customHeight="1" x14ac:dyDescent="0.25">
      <c r="A3" s="28" t="s">
        <v>205</v>
      </c>
      <c r="B3" s="131">
        <f>SUM(B6:B14)</f>
        <v>44</v>
      </c>
      <c r="C3" s="116">
        <f>SUM(B6:B14)</f>
        <v>44</v>
      </c>
      <c r="D3" s="140">
        <f>SUM(B6:B14)-B4</f>
        <v>34</v>
      </c>
    </row>
    <row r="4" spans="1:4" ht="55.5" customHeight="1" x14ac:dyDescent="0.25">
      <c r="A4" s="124" t="s">
        <v>221</v>
      </c>
      <c r="B4" s="66">
        <v>10</v>
      </c>
      <c r="C4" s="115"/>
      <c r="D4" s="140"/>
    </row>
    <row r="5" spans="1:4" ht="18.75" x14ac:dyDescent="0.25">
      <c r="A5" s="138" t="s">
        <v>0</v>
      </c>
      <c r="B5" s="105"/>
      <c r="C5" s="106"/>
    </row>
    <row r="6" spans="1:4" ht="18.75" x14ac:dyDescent="0.25">
      <c r="A6" s="30" t="s">
        <v>210</v>
      </c>
      <c r="B6" s="21">
        <v>22</v>
      </c>
      <c r="C6" s="32">
        <f>100/B3*B6</f>
        <v>50.000000000000007</v>
      </c>
    </row>
    <row r="7" spans="1:4" ht="18.75" customHeight="1" x14ac:dyDescent="0.25">
      <c r="A7" s="30" t="s">
        <v>21</v>
      </c>
      <c r="B7" s="21">
        <v>4</v>
      </c>
      <c r="C7" s="32">
        <f>100/B3*B7</f>
        <v>9.0909090909090917</v>
      </c>
    </row>
    <row r="8" spans="1:4" ht="18.75" customHeight="1" x14ac:dyDescent="0.25">
      <c r="A8" s="30" t="s">
        <v>209</v>
      </c>
      <c r="B8" s="21">
        <v>5</v>
      </c>
      <c r="C8" s="32">
        <f>100/B3*B8</f>
        <v>11.363636363636365</v>
      </c>
    </row>
    <row r="9" spans="1:4" ht="18.75" customHeight="1" x14ac:dyDescent="0.25">
      <c r="A9" s="30" t="s">
        <v>22</v>
      </c>
      <c r="B9" s="21">
        <v>7</v>
      </c>
      <c r="C9" s="32">
        <f>100/B3*B9</f>
        <v>15.90909090909091</v>
      </c>
    </row>
    <row r="10" spans="1:4" ht="18.75" customHeight="1" x14ac:dyDescent="0.25">
      <c r="A10" s="30" t="s">
        <v>23</v>
      </c>
      <c r="B10" s="21">
        <v>1</v>
      </c>
      <c r="C10" s="32">
        <f>100/B3*B10</f>
        <v>2.2727272727272729</v>
      </c>
    </row>
    <row r="11" spans="1:4" ht="18.75" customHeight="1" x14ac:dyDescent="0.25">
      <c r="A11" s="30" t="s">
        <v>24</v>
      </c>
      <c r="B11" s="21">
        <v>3</v>
      </c>
      <c r="C11" s="32">
        <f>100/B3*B11</f>
        <v>6.8181818181818183</v>
      </c>
    </row>
    <row r="12" spans="1:4" ht="18.75" customHeight="1" x14ac:dyDescent="0.25">
      <c r="A12" s="30" t="s">
        <v>25</v>
      </c>
      <c r="B12" s="21"/>
      <c r="C12" s="32">
        <f>100/B3*B12</f>
        <v>0</v>
      </c>
    </row>
    <row r="13" spans="1:4" ht="18.75" customHeight="1" x14ac:dyDescent="0.25">
      <c r="A13" s="30" t="s">
        <v>26</v>
      </c>
      <c r="B13" s="21">
        <v>1</v>
      </c>
      <c r="C13" s="32">
        <f>100/B3*B13</f>
        <v>2.2727272727272729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2.2727272727272729</v>
      </c>
    </row>
    <row r="15" spans="1:4" ht="18.75" x14ac:dyDescent="0.25">
      <c r="A15" s="138" t="s">
        <v>27</v>
      </c>
      <c r="B15" s="108">
        <f>SUM(B16,B18,B19,B20)</f>
        <v>34</v>
      </c>
      <c r="C15" s="109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22</v>
      </c>
      <c r="C16" s="32">
        <f>100/D3*B16</f>
        <v>64.705882352941188</v>
      </c>
    </row>
    <row r="17" spans="1:3" ht="56.25" customHeight="1" x14ac:dyDescent="0.25">
      <c r="A17" s="34" t="s">
        <v>218</v>
      </c>
      <c r="B17" s="40">
        <v>0</v>
      </c>
      <c r="C17" s="32">
        <f>100/D3*B17</f>
        <v>0</v>
      </c>
    </row>
    <row r="18" spans="1:3" ht="18.75" customHeight="1" x14ac:dyDescent="0.25">
      <c r="A18" s="30" t="s">
        <v>28</v>
      </c>
      <c r="B18" s="40">
        <v>2</v>
      </c>
      <c r="C18" s="32">
        <f>100/D3*B18</f>
        <v>5.882352941176471</v>
      </c>
    </row>
    <row r="19" spans="1:3" ht="18.75" customHeight="1" x14ac:dyDescent="0.25">
      <c r="A19" s="30" t="s">
        <v>29</v>
      </c>
      <c r="B19" s="40">
        <v>9</v>
      </c>
      <c r="C19" s="32">
        <f>100/D3*B19</f>
        <v>26.47058823529412</v>
      </c>
    </row>
    <row r="20" spans="1:3" ht="18.75" customHeight="1" x14ac:dyDescent="0.25">
      <c r="A20" s="30" t="s">
        <v>30</v>
      </c>
      <c r="B20" s="40">
        <v>1</v>
      </c>
      <c r="C20" s="32">
        <f>100/D3*B20</f>
        <v>2.9411764705882355</v>
      </c>
    </row>
    <row r="21" spans="1:3" ht="18.75" x14ac:dyDescent="0.25">
      <c r="A21" s="138" t="s">
        <v>31</v>
      </c>
      <c r="B21" s="108">
        <f>SUM(B22:B25)</f>
        <v>44</v>
      </c>
      <c r="C21" s="109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1</v>
      </c>
      <c r="C22" s="32">
        <f>100/B3*B22</f>
        <v>2.2727272727272729</v>
      </c>
    </row>
    <row r="23" spans="1:3" ht="18.75" x14ac:dyDescent="0.25">
      <c r="A23" s="30" t="s">
        <v>33</v>
      </c>
      <c r="B23" s="40">
        <v>14</v>
      </c>
      <c r="C23" s="32">
        <f>100/B3*B23</f>
        <v>31.81818181818182</v>
      </c>
    </row>
    <row r="24" spans="1:3" ht="18.75" x14ac:dyDescent="0.25">
      <c r="A24" s="30" t="s">
        <v>34</v>
      </c>
      <c r="B24" s="40">
        <v>10</v>
      </c>
      <c r="C24" s="32">
        <f>100/B3*B24</f>
        <v>22.72727272727273</v>
      </c>
    </row>
    <row r="25" spans="1:3" ht="18.75" customHeight="1" x14ac:dyDescent="0.25">
      <c r="A25" s="30" t="s">
        <v>35</v>
      </c>
      <c r="B25" s="40">
        <v>19</v>
      </c>
      <c r="C25" s="32">
        <f>100/B3*B25</f>
        <v>43.181818181818187</v>
      </c>
    </row>
    <row r="26" spans="1:3" ht="18.75" x14ac:dyDescent="0.25">
      <c r="A26" s="138" t="s">
        <v>136</v>
      </c>
      <c r="B26" s="108">
        <f>SUM(B27:B30)</f>
        <v>34</v>
      </c>
      <c r="C26" s="109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7</v>
      </c>
      <c r="C27" s="32">
        <f>100/D3*B27</f>
        <v>20.588235294117649</v>
      </c>
    </row>
    <row r="28" spans="1:3" ht="18.75" customHeight="1" x14ac:dyDescent="0.25">
      <c r="A28" s="35" t="s">
        <v>36</v>
      </c>
      <c r="B28" s="40">
        <v>8</v>
      </c>
      <c r="C28" s="32">
        <f>100/D3*B28</f>
        <v>23.529411764705884</v>
      </c>
    </row>
    <row r="29" spans="1:3" ht="18.75" customHeight="1" x14ac:dyDescent="0.25">
      <c r="A29" s="35" t="s">
        <v>37</v>
      </c>
      <c r="B29" s="40">
        <v>8</v>
      </c>
      <c r="C29" s="32">
        <f>100/D3*B29</f>
        <v>23.529411764705884</v>
      </c>
    </row>
    <row r="30" spans="1:3" ht="18.75" customHeight="1" x14ac:dyDescent="0.25">
      <c r="A30" s="35" t="s">
        <v>38</v>
      </c>
      <c r="B30" s="40">
        <v>11</v>
      </c>
      <c r="C30" s="32">
        <f>100/D3*B30</f>
        <v>32.352941176470594</v>
      </c>
    </row>
    <row r="31" spans="1:3" ht="18.75" x14ac:dyDescent="0.25">
      <c r="A31" s="110" t="s">
        <v>137</v>
      </c>
      <c r="B31" s="108">
        <f>SUM(B32:B35)</f>
        <v>34</v>
      </c>
      <c r="C31" s="109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6</v>
      </c>
      <c r="C32" s="32">
        <f>100/D3*B32</f>
        <v>17.647058823529413</v>
      </c>
    </row>
    <row r="33" spans="1:3" ht="18.75" customHeight="1" x14ac:dyDescent="0.25">
      <c r="A33" s="30" t="s">
        <v>36</v>
      </c>
      <c r="B33" s="40">
        <v>7</v>
      </c>
      <c r="C33" s="32">
        <f>100/D3*B33</f>
        <v>20.588235294117649</v>
      </c>
    </row>
    <row r="34" spans="1:3" ht="18.75" customHeight="1" x14ac:dyDescent="0.25">
      <c r="A34" s="30" t="s">
        <v>37</v>
      </c>
      <c r="B34" s="40">
        <v>11</v>
      </c>
      <c r="C34" s="32">
        <f>100/D3*B34</f>
        <v>32.352941176470594</v>
      </c>
    </row>
    <row r="35" spans="1:3" ht="18.75" customHeight="1" x14ac:dyDescent="0.25">
      <c r="A35" s="30" t="s">
        <v>38</v>
      </c>
      <c r="B35" s="40">
        <v>10</v>
      </c>
      <c r="C35" s="32">
        <f>100/D3*B35</f>
        <v>29.411764705882355</v>
      </c>
    </row>
    <row r="36" spans="1:3" ht="18.75" x14ac:dyDescent="0.25">
      <c r="A36" s="138" t="s">
        <v>39</v>
      </c>
      <c r="B36" s="108">
        <f>SUM(B37:B38)</f>
        <v>34</v>
      </c>
      <c r="C36" s="109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25</v>
      </c>
      <c r="C37" s="32">
        <f>100/D3*B37</f>
        <v>73.529411764705884</v>
      </c>
    </row>
    <row r="38" spans="1:3" ht="18.75" customHeight="1" x14ac:dyDescent="0.25">
      <c r="A38" s="30" t="s">
        <v>41</v>
      </c>
      <c r="B38" s="40">
        <v>9</v>
      </c>
      <c r="C38" s="32">
        <f>100/D3*B38</f>
        <v>26.47058823529412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78" t="s">
        <v>138</v>
      </c>
      <c r="B1" s="378"/>
      <c r="C1" s="378"/>
      <c r="D1" s="41"/>
      <c r="E1" s="72"/>
      <c r="F1" s="41"/>
    </row>
    <row r="2" spans="1:6" ht="98.25" customHeight="1" x14ac:dyDescent="0.25">
      <c r="A2" s="229" t="s">
        <v>140</v>
      </c>
      <c r="B2" s="27" t="s">
        <v>141</v>
      </c>
      <c r="C2" s="27" t="s">
        <v>139</v>
      </c>
      <c r="D2" s="229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9</v>
      </c>
      <c r="C3" s="29"/>
      <c r="D3" s="89" t="s">
        <v>143</v>
      </c>
      <c r="E3" s="38">
        <f>SUM(E4:E24)</f>
        <v>0</v>
      </c>
      <c r="F3" s="29"/>
    </row>
    <row r="4" spans="1:6" ht="93.75" x14ac:dyDescent="0.25">
      <c r="A4" s="91" t="s">
        <v>591</v>
      </c>
      <c r="B4" s="21">
        <v>7</v>
      </c>
      <c r="C4" s="81" t="s">
        <v>592</v>
      </c>
      <c r="D4" s="92"/>
      <c r="E4" s="21"/>
      <c r="F4" s="81"/>
    </row>
    <row r="5" spans="1:6" ht="37.5" x14ac:dyDescent="0.25">
      <c r="A5" s="294" t="s">
        <v>641</v>
      </c>
      <c r="B5" s="21">
        <v>2</v>
      </c>
      <c r="C5" s="81" t="s">
        <v>642</v>
      </c>
      <c r="D5" s="90"/>
      <c r="E5" s="21"/>
      <c r="F5" s="81"/>
    </row>
    <row r="6" spans="1:6" ht="18.75" x14ac:dyDescent="0.25">
      <c r="A6" s="90"/>
      <c r="B6" s="21"/>
      <c r="C6" s="81"/>
      <c r="D6" s="90"/>
      <c r="E6" s="21"/>
      <c r="F6" s="81"/>
    </row>
    <row r="7" spans="1:6" ht="18.75" x14ac:dyDescent="0.25">
      <c r="A7" s="90"/>
      <c r="B7" s="21"/>
      <c r="C7" s="81"/>
      <c r="D7" s="90"/>
      <c r="E7" s="21"/>
      <c r="F7" s="81"/>
    </row>
    <row r="8" spans="1:6" ht="18.75" x14ac:dyDescent="0.25">
      <c r="A8" s="90"/>
      <c r="B8" s="21"/>
      <c r="C8" s="81"/>
      <c r="D8" s="90"/>
      <c r="E8" s="21"/>
      <c r="F8" s="81"/>
    </row>
    <row r="9" spans="1:6" ht="18.75" x14ac:dyDescent="0.25">
      <c r="A9" s="90"/>
      <c r="B9" s="21"/>
      <c r="C9" s="81"/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86" t="s">
        <v>48</v>
      </c>
      <c r="B1" s="386"/>
      <c r="C1" s="386"/>
      <c r="D1" s="386"/>
      <c r="E1" s="386"/>
    </row>
    <row r="2" spans="1:5" ht="18.75" x14ac:dyDescent="0.25">
      <c r="A2" s="363" t="s">
        <v>49</v>
      </c>
      <c r="B2" s="387" t="s">
        <v>50</v>
      </c>
      <c r="C2" s="387"/>
      <c r="D2" s="387"/>
      <c r="E2" s="387"/>
    </row>
    <row r="3" spans="1:5" ht="57.75" customHeight="1" x14ac:dyDescent="0.25">
      <c r="A3" s="363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6"/>
      <c r="D4" s="97"/>
      <c r="E4" s="97"/>
    </row>
    <row r="5" spans="1:5" ht="18.75" x14ac:dyDescent="0.25">
      <c r="A5" s="34" t="s">
        <v>83</v>
      </c>
      <c r="B5" s="24"/>
      <c r="C5" s="96"/>
      <c r="D5" s="97"/>
      <c r="E5" s="97"/>
    </row>
    <row r="6" spans="1:5" ht="18.75" x14ac:dyDescent="0.25">
      <c r="A6" s="59" t="s">
        <v>206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214</v>
      </c>
      <c r="B8" s="24"/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/>
    </row>
    <row r="10" spans="1:5" ht="18.75" x14ac:dyDescent="0.25">
      <c r="A10" s="59" t="s">
        <v>82</v>
      </c>
      <c r="B10" s="98"/>
      <c r="C10" s="99"/>
      <c r="D10" s="23">
        <v>2</v>
      </c>
      <c r="E10" s="23"/>
    </row>
    <row r="11" spans="1:5" ht="18.75" x14ac:dyDescent="0.25">
      <c r="A11" s="59" t="s">
        <v>86</v>
      </c>
      <c r="B11" s="98"/>
      <c r="C11" s="99"/>
      <c r="D11" s="23"/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207</v>
      </c>
      <c r="B13" s="98"/>
      <c r="C13" s="99"/>
      <c r="D13" s="23"/>
      <c r="E13" s="23"/>
    </row>
    <row r="14" spans="1:5" ht="37.5" x14ac:dyDescent="0.25">
      <c r="A14" s="34" t="s">
        <v>208</v>
      </c>
      <c r="B14" s="98"/>
      <c r="C14" s="99"/>
      <c r="D14" s="23">
        <v>4</v>
      </c>
      <c r="E14" s="23"/>
    </row>
    <row r="15" spans="1:5" ht="18.75" x14ac:dyDescent="0.25">
      <c r="A15" s="80" t="s">
        <v>81</v>
      </c>
      <c r="B15" s="23"/>
      <c r="C15" s="98"/>
      <c r="D15" s="23"/>
      <c r="E15" s="23"/>
    </row>
    <row r="16" spans="1:5" ht="18.75" x14ac:dyDescent="0.25">
      <c r="A16" s="59" t="s">
        <v>85</v>
      </c>
      <c r="B16" s="98"/>
      <c r="C16" s="98"/>
      <c r="D16" s="23"/>
      <c r="E16" s="23"/>
    </row>
    <row r="17" spans="1:5" ht="18.75" x14ac:dyDescent="0.25">
      <c r="A17" s="100" t="s">
        <v>88</v>
      </c>
      <c r="B17" s="101"/>
      <c r="C17" s="38"/>
      <c r="D17" s="38">
        <v>6</v>
      </c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2" t="s">
        <v>89</v>
      </c>
      <c r="B1" s="352"/>
      <c r="C1" s="352"/>
      <c r="D1" s="352"/>
      <c r="E1" s="352"/>
      <c r="F1" s="352"/>
      <c r="G1" s="352"/>
      <c r="H1" s="352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57" t="s">
        <v>62</v>
      </c>
      <c r="B3" s="360" t="s">
        <v>78</v>
      </c>
      <c r="C3" s="353" t="s">
        <v>197</v>
      </c>
      <c r="D3" s="354"/>
      <c r="E3" s="353" t="s">
        <v>216</v>
      </c>
      <c r="F3" s="354"/>
      <c r="G3" s="363" t="s">
        <v>0</v>
      </c>
      <c r="H3" s="363"/>
    </row>
    <row r="4" spans="1:9" s="1" customFormat="1" ht="54" customHeight="1" x14ac:dyDescent="0.3">
      <c r="A4" s="358"/>
      <c r="B4" s="361"/>
      <c r="C4" s="355"/>
      <c r="D4" s="356"/>
      <c r="E4" s="355"/>
      <c r="F4" s="362"/>
      <c r="G4" s="363" t="s">
        <v>198</v>
      </c>
      <c r="H4" s="363" t="s">
        <v>217</v>
      </c>
    </row>
    <row r="5" spans="1:9" s="1" customFormat="1" ht="18.75" hidden="1" customHeight="1" x14ac:dyDescent="0.3">
      <c r="A5" s="358"/>
      <c r="B5" s="361"/>
      <c r="C5" s="44"/>
      <c r="D5" s="44"/>
      <c r="E5" s="44"/>
      <c r="F5" s="45"/>
      <c r="G5" s="363"/>
      <c r="H5" s="363"/>
    </row>
    <row r="6" spans="1:9" s="1" customFormat="1" ht="21.75" customHeight="1" x14ac:dyDescent="0.3">
      <c r="A6" s="359"/>
      <c r="B6" s="362"/>
      <c r="C6" s="27" t="s">
        <v>59</v>
      </c>
      <c r="D6" s="27" t="s">
        <v>90</v>
      </c>
      <c r="E6" s="27" t="s">
        <v>59</v>
      </c>
      <c r="F6" s="46" t="s">
        <v>90</v>
      </c>
      <c r="G6" s="363"/>
      <c r="H6" s="363"/>
    </row>
    <row r="7" spans="1:9" s="1" customFormat="1" ht="39" customHeight="1" x14ac:dyDescent="0.3">
      <c r="A7" s="47">
        <v>1</v>
      </c>
      <c r="B7" s="48" t="s">
        <v>60</v>
      </c>
      <c r="C7" s="52">
        <v>13</v>
      </c>
      <c r="D7" s="52">
        <v>13</v>
      </c>
      <c r="E7" s="52">
        <v>340</v>
      </c>
      <c r="F7" s="52">
        <v>340</v>
      </c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/>
      <c r="D8" s="52"/>
      <c r="E8" s="52"/>
      <c r="F8" s="52"/>
      <c r="G8" s="52"/>
      <c r="H8" s="52"/>
    </row>
    <row r="9" spans="1:9" s="1" customFormat="1" ht="19.5" customHeight="1" x14ac:dyDescent="0.3">
      <c r="A9" s="349">
        <v>3</v>
      </c>
      <c r="B9" s="118" t="s">
        <v>69</v>
      </c>
      <c r="C9" s="334">
        <v>2</v>
      </c>
      <c r="D9" s="334">
        <v>2</v>
      </c>
      <c r="E9" s="336">
        <v>50</v>
      </c>
      <c r="F9" s="337"/>
      <c r="G9" s="334"/>
      <c r="H9" s="120"/>
    </row>
    <row r="10" spans="1:9" s="1" customFormat="1" ht="18.75" customHeight="1" x14ac:dyDescent="0.3">
      <c r="A10" s="350"/>
      <c r="B10" s="118" t="s">
        <v>92</v>
      </c>
      <c r="C10" s="335"/>
      <c r="D10" s="335"/>
      <c r="E10" s="52">
        <v>25</v>
      </c>
      <c r="F10" s="52">
        <v>25</v>
      </c>
      <c r="G10" s="335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20</v>
      </c>
      <c r="D12" s="52">
        <v>20</v>
      </c>
      <c r="E12" s="52">
        <v>485</v>
      </c>
      <c r="F12" s="52">
        <v>485</v>
      </c>
      <c r="G12" s="52">
        <v>1</v>
      </c>
      <c r="H12" s="52">
        <v>31</v>
      </c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338" t="s">
        <v>91</v>
      </c>
      <c r="B14" s="339"/>
      <c r="C14" s="351"/>
      <c r="D14" s="351"/>
      <c r="E14" s="50">
        <f>SUM(E7,E8,E11,E12,E13)</f>
        <v>825</v>
      </c>
      <c r="F14" s="50">
        <f>SUM(F7,F8,F11,F12,F13)</f>
        <v>825</v>
      </c>
      <c r="G14" s="347"/>
      <c r="H14" s="50"/>
      <c r="I14" s="139"/>
    </row>
    <row r="15" spans="1:9" ht="39" customHeight="1" x14ac:dyDescent="0.25">
      <c r="A15" s="340"/>
      <c r="B15" s="341"/>
      <c r="C15" s="348"/>
      <c r="D15" s="348"/>
      <c r="E15" s="51">
        <f>E10</f>
        <v>25</v>
      </c>
      <c r="F15" s="51">
        <f>F10</f>
        <v>25</v>
      </c>
      <c r="G15" s="348"/>
      <c r="H15" s="51"/>
    </row>
    <row r="16" spans="1:9" ht="18.75" x14ac:dyDescent="0.3">
      <c r="A16" s="342" t="s">
        <v>215</v>
      </c>
      <c r="B16" s="343"/>
      <c r="C16" s="344">
        <f>F14+E9</f>
        <v>875</v>
      </c>
      <c r="D16" s="345"/>
      <c r="E16" s="345"/>
      <c r="F16" s="345"/>
      <c r="G16" s="345"/>
      <c r="H16" s="346"/>
      <c r="I16" s="134">
        <f>F14+F15</f>
        <v>850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64" t="s">
        <v>76</v>
      </c>
      <c r="B1" s="364"/>
      <c r="C1" s="364"/>
      <c r="D1" s="6"/>
    </row>
    <row r="2" spans="1:4" ht="38.25" customHeight="1" x14ac:dyDescent="0.25">
      <c r="A2" s="122" t="s">
        <v>1</v>
      </c>
      <c r="B2" s="127" t="s">
        <v>2</v>
      </c>
      <c r="C2" s="122" t="s">
        <v>77</v>
      </c>
      <c r="D2" s="8"/>
    </row>
    <row r="3" spans="1:4" ht="18.75" x14ac:dyDescent="0.25">
      <c r="A3" s="141" t="s">
        <v>3</v>
      </c>
      <c r="B3" s="143">
        <f>SUM(B4:B8)</f>
        <v>850</v>
      </c>
      <c r="C3" s="142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4" t="s">
        <v>4</v>
      </c>
      <c r="B4" s="126">
        <v>23</v>
      </c>
      <c r="C4" s="123">
        <f>100/'Раздел 1.1'!I16*B4</f>
        <v>2.7058823529411766</v>
      </c>
      <c r="D4" s="11"/>
    </row>
    <row r="5" spans="1:4" ht="18.75" customHeight="1" x14ac:dyDescent="0.25">
      <c r="A5" s="124" t="s">
        <v>5</v>
      </c>
      <c r="B5" s="126">
        <v>214</v>
      </c>
      <c r="C5" s="123">
        <f>100/'Раздел 1.1'!I16*B5</f>
        <v>25.176470588235293</v>
      </c>
      <c r="D5" s="11"/>
    </row>
    <row r="6" spans="1:4" ht="18.75" customHeight="1" x14ac:dyDescent="0.25">
      <c r="A6" s="124" t="s">
        <v>6</v>
      </c>
      <c r="B6" s="126">
        <v>268</v>
      </c>
      <c r="C6" s="123">
        <f>100/'Раздел 1.1'!I16*B6</f>
        <v>31.52941176470588</v>
      </c>
      <c r="D6" s="11"/>
    </row>
    <row r="7" spans="1:4" ht="18.75" customHeight="1" x14ac:dyDescent="0.25">
      <c r="A7" s="124" t="s">
        <v>73</v>
      </c>
      <c r="B7" s="126">
        <v>223</v>
      </c>
      <c r="C7" s="123">
        <f>100/'Раздел 1.1'!I16*B7</f>
        <v>26.235294117647058</v>
      </c>
      <c r="D7" s="11"/>
    </row>
    <row r="8" spans="1:4" ht="18.75" customHeight="1" x14ac:dyDescent="0.25">
      <c r="A8" s="125" t="s">
        <v>74</v>
      </c>
      <c r="B8" s="126">
        <v>122</v>
      </c>
      <c r="C8" s="123">
        <f>100/'Раздел 1.1'!I16*B8</f>
        <v>14.352941176470589</v>
      </c>
      <c r="D8" s="11"/>
    </row>
    <row r="9" spans="1:4" ht="18.75" x14ac:dyDescent="0.25">
      <c r="A9" s="141" t="s">
        <v>7</v>
      </c>
      <c r="B9" s="143">
        <f>SUM(B10:B15)</f>
        <v>850</v>
      </c>
      <c r="C9" s="142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4" t="s">
        <v>8</v>
      </c>
      <c r="B10" s="126">
        <v>23</v>
      </c>
      <c r="C10" s="123">
        <f>100/'Раздел 1.1'!I16*B10</f>
        <v>2.7058823529411766</v>
      </c>
      <c r="D10" s="11"/>
    </row>
    <row r="11" spans="1:4" ht="18.75" customHeight="1" x14ac:dyDescent="0.25">
      <c r="A11" s="124" t="s">
        <v>9</v>
      </c>
      <c r="B11" s="126">
        <v>403</v>
      </c>
      <c r="C11" s="123">
        <f>100/'Раздел 1.1'!I16*B11</f>
        <v>47.411764705882355</v>
      </c>
      <c r="D11" s="11"/>
    </row>
    <row r="12" spans="1:4" ht="18.75" customHeight="1" x14ac:dyDescent="0.25">
      <c r="A12" s="124" t="s">
        <v>10</v>
      </c>
      <c r="B12" s="126">
        <v>97</v>
      </c>
      <c r="C12" s="123">
        <f>100/'Раздел 1.1'!I16*B12</f>
        <v>11.411764705882353</v>
      </c>
      <c r="D12" s="11"/>
    </row>
    <row r="13" spans="1:4" ht="18.75" customHeight="1" x14ac:dyDescent="0.25">
      <c r="A13" s="124" t="s">
        <v>11</v>
      </c>
      <c r="B13" s="126">
        <v>89</v>
      </c>
      <c r="C13" s="123">
        <f>100/'Раздел 1.1'!I16*B13</f>
        <v>10.470588235294118</v>
      </c>
      <c r="D13" s="11"/>
    </row>
    <row r="14" spans="1:4" ht="18.75" customHeight="1" x14ac:dyDescent="0.25">
      <c r="A14" s="124" t="s">
        <v>12</v>
      </c>
      <c r="B14" s="126">
        <v>211</v>
      </c>
      <c r="C14" s="123">
        <f>100/'Раздел 1.1'!I16*B14</f>
        <v>24.823529411764707</v>
      </c>
      <c r="D14" s="11"/>
    </row>
    <row r="15" spans="1:4" ht="18.75" x14ac:dyDescent="0.25">
      <c r="A15" s="124" t="s">
        <v>220</v>
      </c>
      <c r="B15" s="126">
        <v>27</v>
      </c>
      <c r="C15" s="123">
        <f>100/'Раздел 1.1'!I16*B15</f>
        <v>3.1764705882352939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topLeftCell="A10" zoomScaleNormal="100" zoomScaleSheetLayoutView="100" workbookViewId="0">
      <selection activeCell="A16" sqref="A16:D16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93" t="s">
        <v>93</v>
      </c>
      <c r="B2" s="175" t="s">
        <v>257</v>
      </c>
      <c r="C2" s="176" t="s">
        <v>95</v>
      </c>
      <c r="D2" s="176" t="s">
        <v>96</v>
      </c>
    </row>
    <row r="3" spans="1:4" ht="18.75" x14ac:dyDescent="0.25">
      <c r="A3" s="235" t="s">
        <v>281</v>
      </c>
      <c r="B3" s="195"/>
      <c r="C3" s="195"/>
      <c r="D3" s="230">
        <f>SUM(D4,D6,D8,D19,D24,D36,D38,D43)</f>
        <v>819</v>
      </c>
    </row>
    <row r="4" spans="1:4" ht="18.75" x14ac:dyDescent="0.25">
      <c r="A4" s="234" t="s">
        <v>282</v>
      </c>
      <c r="B4" s="196"/>
      <c r="C4" s="210"/>
      <c r="D4" s="211">
        <f>SUM(D5:D5)</f>
        <v>0</v>
      </c>
    </row>
    <row r="5" spans="1:4" ht="15.75" x14ac:dyDescent="0.25">
      <c r="A5" s="194"/>
      <c r="B5" s="194"/>
      <c r="C5" s="194"/>
      <c r="D5" s="194"/>
    </row>
    <row r="6" spans="1:4" ht="18.75" x14ac:dyDescent="0.25">
      <c r="A6" s="233" t="s">
        <v>283</v>
      </c>
      <c r="B6" s="196"/>
      <c r="C6" s="196"/>
      <c r="D6" s="204">
        <f>SUM(D7:D7)</f>
        <v>0</v>
      </c>
    </row>
    <row r="7" spans="1:4" ht="15.75" x14ac:dyDescent="0.25">
      <c r="A7" s="194"/>
      <c r="B7" s="194"/>
      <c r="C7" s="194"/>
      <c r="D7" s="194"/>
    </row>
    <row r="8" spans="1:4" ht="18.75" x14ac:dyDescent="0.25">
      <c r="A8" s="207" t="s">
        <v>230</v>
      </c>
      <c r="B8" s="196"/>
      <c r="C8" s="196"/>
      <c r="D8" s="204">
        <f>SUM(D9:D18)</f>
        <v>367</v>
      </c>
    </row>
    <row r="9" spans="1:4" ht="31.5" x14ac:dyDescent="0.25">
      <c r="A9" s="194" t="s">
        <v>285</v>
      </c>
      <c r="B9" s="266">
        <v>43218</v>
      </c>
      <c r="C9" s="224" t="s">
        <v>286</v>
      </c>
      <c r="D9" s="194">
        <v>30</v>
      </c>
    </row>
    <row r="10" spans="1:4" ht="78.75" x14ac:dyDescent="0.25">
      <c r="A10" s="243" t="s">
        <v>287</v>
      </c>
      <c r="B10" s="266">
        <v>43227</v>
      </c>
      <c r="C10" s="194" t="s">
        <v>288</v>
      </c>
      <c r="D10" s="194">
        <v>20</v>
      </c>
    </row>
    <row r="11" spans="1:4" ht="47.25" x14ac:dyDescent="0.25">
      <c r="A11" s="243" t="s">
        <v>335</v>
      </c>
      <c r="B11" s="266">
        <v>43182</v>
      </c>
      <c r="C11" s="243" t="s">
        <v>336</v>
      </c>
      <c r="D11" s="194">
        <v>70</v>
      </c>
    </row>
    <row r="12" spans="1:4" ht="31.5" x14ac:dyDescent="0.25">
      <c r="A12" s="243" t="s">
        <v>337</v>
      </c>
      <c r="B12" s="266">
        <v>43437</v>
      </c>
      <c r="C12" s="243" t="s">
        <v>336</v>
      </c>
      <c r="D12" s="194">
        <v>207</v>
      </c>
    </row>
    <row r="13" spans="1:4" ht="95.25" customHeight="1" x14ac:dyDescent="0.25">
      <c r="A13" s="262" t="s">
        <v>465</v>
      </c>
      <c r="B13" s="260" t="s">
        <v>466</v>
      </c>
      <c r="C13" s="262" t="s">
        <v>467</v>
      </c>
      <c r="D13" s="259">
        <v>5</v>
      </c>
    </row>
    <row r="14" spans="1:4" ht="31.5" x14ac:dyDescent="0.25">
      <c r="A14" s="262" t="s">
        <v>468</v>
      </c>
      <c r="B14" s="265">
        <v>43277</v>
      </c>
      <c r="C14" s="262" t="s">
        <v>469</v>
      </c>
      <c r="D14" s="259">
        <v>10</v>
      </c>
    </row>
    <row r="15" spans="1:4" ht="63" x14ac:dyDescent="0.25">
      <c r="A15" s="262" t="s">
        <v>470</v>
      </c>
      <c r="B15" s="263" t="s">
        <v>474</v>
      </c>
      <c r="C15" s="262" t="s">
        <v>471</v>
      </c>
      <c r="D15" s="277">
        <v>20</v>
      </c>
    </row>
    <row r="16" spans="1:4" ht="47.25" x14ac:dyDescent="0.25">
      <c r="A16" s="316" t="s">
        <v>472</v>
      </c>
      <c r="B16" s="317">
        <v>43371</v>
      </c>
      <c r="C16" s="318" t="s">
        <v>473</v>
      </c>
      <c r="D16" s="277">
        <v>5</v>
      </c>
    </row>
    <row r="17" spans="1:4" ht="15.75" x14ac:dyDescent="0.25">
      <c r="A17" s="198"/>
      <c r="B17" s="198"/>
      <c r="C17" s="198"/>
      <c r="D17" s="194"/>
    </row>
    <row r="18" spans="1:4" ht="15.75" x14ac:dyDescent="0.25">
      <c r="A18" s="199"/>
      <c r="B18" s="199"/>
      <c r="C18" s="199"/>
      <c r="D18" s="199"/>
    </row>
    <row r="19" spans="1:4" ht="18.75" x14ac:dyDescent="0.25">
      <c r="A19" s="208" t="s">
        <v>124</v>
      </c>
      <c r="B19" s="201"/>
      <c r="C19" s="200"/>
      <c r="D19" s="205">
        <f>SUM(D20:D23)</f>
        <v>30</v>
      </c>
    </row>
    <row r="20" spans="1:4" ht="31.5" x14ac:dyDescent="0.25">
      <c r="A20" s="250" t="s">
        <v>338</v>
      </c>
      <c r="B20" s="254">
        <v>43183</v>
      </c>
      <c r="C20" s="250" t="s">
        <v>339</v>
      </c>
      <c r="D20" s="245">
        <v>5</v>
      </c>
    </row>
    <row r="21" spans="1:4" ht="47.25" x14ac:dyDescent="0.25">
      <c r="A21" s="250" t="s">
        <v>475</v>
      </c>
      <c r="B21" s="257">
        <v>43212</v>
      </c>
      <c r="C21" s="250" t="s">
        <v>476</v>
      </c>
      <c r="D21" s="245">
        <v>15</v>
      </c>
    </row>
    <row r="22" spans="1:4" ht="90" customHeight="1" x14ac:dyDescent="0.25">
      <c r="A22" s="250" t="s">
        <v>477</v>
      </c>
      <c r="B22" s="245" t="s">
        <v>478</v>
      </c>
      <c r="C22" s="250" t="s">
        <v>479</v>
      </c>
      <c r="D22" s="245">
        <v>10</v>
      </c>
    </row>
    <row r="23" spans="1:4" ht="18.75" x14ac:dyDescent="0.25">
      <c r="A23" s="81"/>
      <c r="B23" s="62"/>
      <c r="C23" s="81"/>
      <c r="D23" s="129"/>
    </row>
    <row r="24" spans="1:4" ht="18.75" x14ac:dyDescent="0.25">
      <c r="A24" s="209" t="s">
        <v>258</v>
      </c>
      <c r="B24" s="203"/>
      <c r="C24" s="202"/>
      <c r="D24" s="206">
        <f>SUM(D25:D35)</f>
        <v>97</v>
      </c>
    </row>
    <row r="25" spans="1:4" ht="63" x14ac:dyDescent="0.25">
      <c r="A25" s="250" t="s">
        <v>340</v>
      </c>
      <c r="B25" s="253">
        <v>43107</v>
      </c>
      <c r="C25" s="250" t="s">
        <v>341</v>
      </c>
      <c r="D25" s="278">
        <v>8</v>
      </c>
    </row>
    <row r="26" spans="1:4" ht="31.5" x14ac:dyDescent="0.25">
      <c r="A26" s="250" t="s">
        <v>342</v>
      </c>
      <c r="B26" s="253">
        <v>43115</v>
      </c>
      <c r="C26" s="250" t="s">
        <v>343</v>
      </c>
      <c r="D26" s="278">
        <v>2</v>
      </c>
    </row>
    <row r="27" spans="1:4" ht="31.5" x14ac:dyDescent="0.25">
      <c r="A27" s="250" t="s">
        <v>344</v>
      </c>
      <c r="B27" s="253">
        <v>43191</v>
      </c>
      <c r="C27" s="250" t="s">
        <v>345</v>
      </c>
      <c r="D27" s="278">
        <v>35</v>
      </c>
    </row>
    <row r="28" spans="1:4" ht="31.5" x14ac:dyDescent="0.25">
      <c r="A28" s="250" t="s">
        <v>346</v>
      </c>
      <c r="B28" s="253">
        <v>43210</v>
      </c>
      <c r="C28" s="250" t="s">
        <v>347</v>
      </c>
      <c r="D28" s="278">
        <v>1</v>
      </c>
    </row>
    <row r="29" spans="1:4" ht="31.5" x14ac:dyDescent="0.25">
      <c r="A29" s="253" t="s">
        <v>348</v>
      </c>
      <c r="B29" s="253" t="s">
        <v>349</v>
      </c>
      <c r="C29" s="250" t="s">
        <v>350</v>
      </c>
      <c r="D29" s="278">
        <v>4</v>
      </c>
    </row>
    <row r="30" spans="1:4" ht="47.25" x14ac:dyDescent="0.25">
      <c r="A30" s="250" t="s">
        <v>351</v>
      </c>
      <c r="B30" s="253">
        <v>43237</v>
      </c>
      <c r="C30" s="250" t="s">
        <v>352</v>
      </c>
      <c r="D30" s="278">
        <v>5</v>
      </c>
    </row>
    <row r="31" spans="1:4" ht="31.5" x14ac:dyDescent="0.25">
      <c r="A31" s="250" t="s">
        <v>480</v>
      </c>
      <c r="B31" s="257">
        <v>43260</v>
      </c>
      <c r="C31" s="250" t="s">
        <v>481</v>
      </c>
      <c r="D31" s="245">
        <v>4</v>
      </c>
    </row>
    <row r="32" spans="1:4" ht="47.25" x14ac:dyDescent="0.25">
      <c r="A32" s="250" t="s">
        <v>482</v>
      </c>
      <c r="B32" s="257">
        <v>43372</v>
      </c>
      <c r="C32" s="250" t="s">
        <v>483</v>
      </c>
      <c r="D32" s="245">
        <v>3</v>
      </c>
    </row>
    <row r="33" spans="1:4" ht="31.5" x14ac:dyDescent="0.25">
      <c r="A33" s="250" t="s">
        <v>484</v>
      </c>
      <c r="B33" s="245" t="s">
        <v>485</v>
      </c>
      <c r="C33" s="250" t="s">
        <v>486</v>
      </c>
      <c r="D33" s="245">
        <v>18</v>
      </c>
    </row>
    <row r="34" spans="1:4" ht="139.5" customHeight="1" x14ac:dyDescent="0.25">
      <c r="A34" s="250" t="s">
        <v>487</v>
      </c>
      <c r="B34" s="245" t="s">
        <v>488</v>
      </c>
      <c r="C34" s="250" t="s">
        <v>489</v>
      </c>
      <c r="D34" s="245">
        <v>7</v>
      </c>
    </row>
    <row r="35" spans="1:4" ht="47.25" x14ac:dyDescent="0.25">
      <c r="A35" s="250" t="s">
        <v>575</v>
      </c>
      <c r="B35" s="257">
        <v>43387</v>
      </c>
      <c r="C35" s="250" t="s">
        <v>490</v>
      </c>
      <c r="D35" s="245">
        <v>10</v>
      </c>
    </row>
    <row r="36" spans="1:4" ht="63" x14ac:dyDescent="0.25">
      <c r="A36" s="250" t="s">
        <v>491</v>
      </c>
      <c r="B36" s="245" t="s">
        <v>492</v>
      </c>
      <c r="C36" s="250" t="s">
        <v>493</v>
      </c>
      <c r="D36" s="245">
        <v>8</v>
      </c>
    </row>
    <row r="37" spans="1:4" ht="18.75" x14ac:dyDescent="0.25">
      <c r="A37" s="81"/>
      <c r="B37" s="62"/>
      <c r="C37" s="81"/>
      <c r="D37" s="21"/>
    </row>
    <row r="38" spans="1:4" ht="18.75" x14ac:dyDescent="0.25">
      <c r="A38" s="209" t="s">
        <v>255</v>
      </c>
      <c r="B38" s="203"/>
      <c r="C38" s="202"/>
      <c r="D38" s="206">
        <v>315</v>
      </c>
    </row>
    <row r="39" spans="1:4" ht="31.5" x14ac:dyDescent="0.25">
      <c r="A39" s="250" t="s">
        <v>353</v>
      </c>
      <c r="B39" s="253">
        <v>43211</v>
      </c>
      <c r="C39" s="250" t="s">
        <v>354</v>
      </c>
      <c r="D39" s="245">
        <v>15</v>
      </c>
    </row>
    <row r="40" spans="1:4" ht="31.5" x14ac:dyDescent="0.25">
      <c r="A40" s="250" t="s">
        <v>355</v>
      </c>
      <c r="B40" s="253">
        <v>43217</v>
      </c>
      <c r="C40" s="250" t="s">
        <v>356</v>
      </c>
      <c r="D40" s="278">
        <v>2</v>
      </c>
    </row>
    <row r="41" spans="1:4" ht="31.5" x14ac:dyDescent="0.25">
      <c r="A41" s="250" t="s">
        <v>357</v>
      </c>
      <c r="B41" s="253">
        <v>43225</v>
      </c>
      <c r="C41" s="250" t="s">
        <v>358</v>
      </c>
      <c r="D41" s="245">
        <v>10</v>
      </c>
    </row>
    <row r="42" spans="1:4" ht="31.5" x14ac:dyDescent="0.25">
      <c r="A42" s="250" t="s">
        <v>355</v>
      </c>
      <c r="B42" s="253">
        <v>43227</v>
      </c>
      <c r="C42" s="250" t="s">
        <v>354</v>
      </c>
      <c r="D42" s="245">
        <v>215</v>
      </c>
    </row>
    <row r="43" spans="1:4" ht="47.25" x14ac:dyDescent="0.25">
      <c r="A43" s="250" t="s">
        <v>359</v>
      </c>
      <c r="B43" s="253">
        <v>43238</v>
      </c>
      <c r="C43" s="250" t="s">
        <v>360</v>
      </c>
      <c r="D43" s="245">
        <v>2</v>
      </c>
    </row>
    <row r="44" spans="1:4" ht="31.5" x14ac:dyDescent="0.25">
      <c r="A44" s="250" t="s">
        <v>361</v>
      </c>
      <c r="B44" s="253">
        <v>43239</v>
      </c>
      <c r="C44" s="250" t="s">
        <v>354</v>
      </c>
      <c r="D44" s="245">
        <v>50</v>
      </c>
    </row>
    <row r="45" spans="1:4" ht="31.5" x14ac:dyDescent="0.25">
      <c r="A45" s="250" t="s">
        <v>362</v>
      </c>
      <c r="B45" s="253">
        <v>43351</v>
      </c>
      <c r="C45" s="250" t="s">
        <v>363</v>
      </c>
      <c r="D45" s="245">
        <v>21</v>
      </c>
    </row>
    <row r="46" spans="1:4" ht="15.75" x14ac:dyDescent="0.25">
      <c r="A46" s="250"/>
      <c r="B46" s="245"/>
      <c r="C46" s="250"/>
      <c r="D46" s="278"/>
    </row>
    <row r="47" spans="1:4" ht="18.75" x14ac:dyDescent="0.25">
      <c r="A47" s="209" t="s">
        <v>256</v>
      </c>
      <c r="B47" s="202"/>
      <c r="C47" s="202"/>
      <c r="D47" s="214">
        <f>SUM(D48:D48)</f>
        <v>10</v>
      </c>
    </row>
    <row r="48" spans="1:4" ht="31.5" x14ac:dyDescent="0.25">
      <c r="A48" s="250" t="s">
        <v>364</v>
      </c>
      <c r="B48" s="253">
        <v>43346</v>
      </c>
      <c r="C48" s="250" t="s">
        <v>365</v>
      </c>
      <c r="D48" s="278">
        <v>10</v>
      </c>
    </row>
    <row r="49" spans="1:4" ht="18.75" x14ac:dyDescent="0.25">
      <c r="A49" s="81"/>
      <c r="B49" s="62"/>
      <c r="C49" s="81"/>
      <c r="D49" s="21"/>
    </row>
    <row r="50" spans="1:4" ht="18.75" x14ac:dyDescent="0.25">
      <c r="A50" s="81"/>
      <c r="B50" s="62"/>
      <c r="C50" s="81"/>
      <c r="D50" s="21"/>
    </row>
  </sheetData>
  <sheetProtection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64" zoomScaleNormal="80" zoomScaleSheetLayoutView="100" workbookViewId="0">
      <selection activeCell="B82" sqref="B82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64" t="s">
        <v>101</v>
      </c>
      <c r="B1" s="364"/>
      <c r="C1" s="364"/>
      <c r="D1" s="364"/>
      <c r="E1" s="364"/>
      <c r="F1" s="364"/>
      <c r="G1" s="364"/>
      <c r="H1" s="364"/>
      <c r="I1" s="364"/>
      <c r="J1" s="364"/>
      <c r="K1" s="169"/>
      <c r="L1" s="169"/>
    </row>
    <row r="2" spans="1:12" s="5" customFormat="1" ht="37.5" customHeight="1" x14ac:dyDescent="0.25">
      <c r="A2" s="369" t="s">
        <v>62</v>
      </c>
      <c r="B2" s="363" t="s">
        <v>55</v>
      </c>
      <c r="C2" s="363" t="s">
        <v>56</v>
      </c>
      <c r="D2" s="363"/>
      <c r="E2" s="363" t="s">
        <v>57</v>
      </c>
      <c r="F2" s="363" t="s">
        <v>58</v>
      </c>
      <c r="G2" s="365" t="s">
        <v>63</v>
      </c>
      <c r="H2" s="366"/>
      <c r="I2" s="367"/>
      <c r="J2" s="363" t="s">
        <v>64</v>
      </c>
      <c r="K2" s="365" t="s">
        <v>250</v>
      </c>
      <c r="L2" s="365" t="s">
        <v>223</v>
      </c>
    </row>
    <row r="3" spans="1:12" s="5" customFormat="1" ht="57.75" customHeight="1" x14ac:dyDescent="0.25">
      <c r="A3" s="369"/>
      <c r="B3" s="363"/>
      <c r="C3" s="27" t="s">
        <v>59</v>
      </c>
      <c r="D3" s="27" t="s">
        <v>90</v>
      </c>
      <c r="E3" s="363"/>
      <c r="F3" s="363"/>
      <c r="G3" s="168" t="s">
        <v>65</v>
      </c>
      <c r="H3" s="168" t="s">
        <v>249</v>
      </c>
      <c r="I3" s="168" t="s">
        <v>66</v>
      </c>
      <c r="J3" s="363"/>
      <c r="K3" s="365"/>
      <c r="L3" s="365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3</v>
      </c>
      <c r="D4" s="29">
        <f>SUM(D5,D12,D21)</f>
        <v>3</v>
      </c>
      <c r="E4" s="131"/>
      <c r="F4" s="29"/>
      <c r="G4" s="29">
        <f t="shared" ref="G4:L4" si="0">SUM(G5,G12,G21)</f>
        <v>42</v>
      </c>
      <c r="H4" s="131">
        <f t="shared" si="0"/>
        <v>1</v>
      </c>
      <c r="I4" s="131">
        <f t="shared" si="0"/>
        <v>485</v>
      </c>
      <c r="J4" s="130">
        <f t="shared" si="0"/>
        <v>0</v>
      </c>
      <c r="K4" s="130">
        <f t="shared" si="0"/>
        <v>0</v>
      </c>
      <c r="L4" s="130">
        <f t="shared" si="0"/>
        <v>0</v>
      </c>
    </row>
    <row r="5" spans="1:12" s="5" customFormat="1" ht="21.6" customHeight="1" x14ac:dyDescent="0.25">
      <c r="A5" s="67"/>
      <c r="B5" s="177" t="s">
        <v>251</v>
      </c>
      <c r="C5" s="178">
        <f>SUM(C6:C11)</f>
        <v>2</v>
      </c>
      <c r="D5" s="178">
        <f>SUM(D6:D11)</f>
        <v>2</v>
      </c>
      <c r="E5" s="179"/>
      <c r="F5" s="180"/>
      <c r="G5" s="178">
        <f t="shared" ref="G5:L5" si="1">SUM(G6:G11)</f>
        <v>32</v>
      </c>
      <c r="H5" s="178">
        <f t="shared" si="1"/>
        <v>1</v>
      </c>
      <c r="I5" s="178">
        <f t="shared" si="1"/>
        <v>340</v>
      </c>
      <c r="J5" s="180">
        <f t="shared" si="1"/>
        <v>0</v>
      </c>
      <c r="K5" s="180">
        <f t="shared" si="1"/>
        <v>0</v>
      </c>
      <c r="L5" s="181">
        <f t="shared" si="1"/>
        <v>0</v>
      </c>
    </row>
    <row r="6" spans="1:12" s="5" customFormat="1" ht="75" x14ac:dyDescent="0.25">
      <c r="A6" s="67"/>
      <c r="B6" s="81" t="s">
        <v>494</v>
      </c>
      <c r="C6" s="66">
        <v>1</v>
      </c>
      <c r="D6" s="66">
        <v>1</v>
      </c>
      <c r="E6" s="128" t="s">
        <v>495</v>
      </c>
      <c r="F6" s="129" t="s">
        <v>562</v>
      </c>
      <c r="G6" s="21">
        <v>20</v>
      </c>
      <c r="H6" s="21"/>
      <c r="I6" s="21">
        <v>340</v>
      </c>
      <c r="J6" s="174"/>
      <c r="K6" s="174"/>
      <c r="L6" s="174"/>
    </row>
    <row r="7" spans="1:12" s="5" customFormat="1" ht="56.25" x14ac:dyDescent="0.25">
      <c r="A7" s="67"/>
      <c r="B7" s="81" t="s">
        <v>496</v>
      </c>
      <c r="C7" s="66">
        <v>1</v>
      </c>
      <c r="D7" s="66">
        <v>1</v>
      </c>
      <c r="E7" s="128" t="s">
        <v>497</v>
      </c>
      <c r="F7" s="129" t="s">
        <v>563</v>
      </c>
      <c r="G7" s="21">
        <v>12</v>
      </c>
      <c r="H7" s="21">
        <v>1</v>
      </c>
      <c r="I7" s="21">
        <v>0</v>
      </c>
      <c r="J7" s="174">
        <v>0</v>
      </c>
      <c r="K7" s="174">
        <v>0</v>
      </c>
      <c r="L7" s="174">
        <v>0</v>
      </c>
    </row>
    <row r="8" spans="1:12" s="5" customFormat="1" x14ac:dyDescent="0.25">
      <c r="A8" s="67"/>
      <c r="B8" s="81"/>
      <c r="C8" s="66"/>
      <c r="D8" s="66"/>
      <c r="E8" s="128"/>
      <c r="F8" s="129"/>
      <c r="G8" s="21"/>
      <c r="H8" s="21"/>
      <c r="I8" s="21"/>
      <c r="J8" s="174"/>
      <c r="K8" s="174"/>
      <c r="L8" s="174"/>
    </row>
    <row r="9" spans="1:12" s="5" customFormat="1" x14ac:dyDescent="0.25">
      <c r="A9" s="67"/>
      <c r="B9" s="81"/>
      <c r="C9" s="66"/>
      <c r="D9" s="66"/>
      <c r="E9" s="128"/>
      <c r="F9" s="129"/>
      <c r="G9" s="21"/>
      <c r="H9" s="21"/>
      <c r="I9" s="21"/>
      <c r="J9" s="174"/>
      <c r="K9" s="174"/>
      <c r="L9" s="174"/>
    </row>
    <row r="10" spans="1:12" s="5" customFormat="1" x14ac:dyDescent="0.25">
      <c r="A10" s="67"/>
      <c r="B10" s="81"/>
      <c r="C10" s="66"/>
      <c r="D10" s="66"/>
      <c r="E10" s="128"/>
      <c r="F10" s="129"/>
      <c r="G10" s="21"/>
      <c r="H10" s="21"/>
      <c r="I10" s="21"/>
      <c r="J10" s="174"/>
      <c r="K10" s="174"/>
      <c r="L10" s="174"/>
    </row>
    <row r="11" spans="1:12" s="5" customFormat="1" x14ac:dyDescent="0.25">
      <c r="A11" s="67"/>
      <c r="B11" s="81"/>
      <c r="C11" s="66"/>
      <c r="D11" s="66"/>
      <c r="E11" s="128"/>
      <c r="F11" s="129"/>
      <c r="G11" s="21"/>
      <c r="H11" s="21"/>
      <c r="I11" s="21"/>
      <c r="J11" s="174"/>
      <c r="K11" s="174"/>
      <c r="L11" s="174"/>
    </row>
    <row r="12" spans="1:12" s="5" customFormat="1" x14ac:dyDescent="0.25">
      <c r="A12" s="67"/>
      <c r="B12" s="177" t="s">
        <v>252</v>
      </c>
      <c r="C12" s="178">
        <f>SUM(C13:C20)</f>
        <v>0</v>
      </c>
      <c r="D12" s="178">
        <f>SUM(D13:D20)</f>
        <v>0</v>
      </c>
      <c r="E12" s="179"/>
      <c r="F12" s="180"/>
      <c r="G12" s="178">
        <f t="shared" ref="G12:L12" si="2">SUM(G13:G20)</f>
        <v>0</v>
      </c>
      <c r="H12" s="178">
        <f t="shared" si="2"/>
        <v>0</v>
      </c>
      <c r="I12" s="178">
        <f t="shared" si="2"/>
        <v>0</v>
      </c>
      <c r="J12" s="180">
        <f t="shared" si="2"/>
        <v>0</v>
      </c>
      <c r="K12" s="180">
        <f t="shared" si="2"/>
        <v>0</v>
      </c>
      <c r="L12" s="181">
        <f t="shared" si="2"/>
        <v>0</v>
      </c>
    </row>
    <row r="13" spans="1:12" s="5" customFormat="1" x14ac:dyDescent="0.25">
      <c r="A13" s="67"/>
      <c r="B13" s="81"/>
      <c r="C13" s="66"/>
      <c r="D13" s="66"/>
      <c r="E13" s="128"/>
      <c r="F13" s="62"/>
      <c r="G13" s="21"/>
      <c r="H13" s="21"/>
      <c r="I13" s="21"/>
      <c r="J13" s="174"/>
      <c r="K13" s="174"/>
      <c r="L13" s="174"/>
    </row>
    <row r="14" spans="1:12" s="5" customFormat="1" x14ac:dyDescent="0.25">
      <c r="A14" s="67"/>
      <c r="B14" s="81"/>
      <c r="C14" s="66"/>
      <c r="D14" s="66"/>
      <c r="E14" s="128"/>
      <c r="F14" s="129"/>
      <c r="G14" s="21"/>
      <c r="H14" s="21"/>
      <c r="I14" s="21"/>
      <c r="J14" s="174"/>
      <c r="K14" s="174"/>
      <c r="L14" s="174"/>
    </row>
    <row r="15" spans="1:12" s="5" customFormat="1" x14ac:dyDescent="0.25">
      <c r="A15" s="67"/>
      <c r="B15" s="81"/>
      <c r="C15" s="66"/>
      <c r="D15" s="66"/>
      <c r="E15" s="128"/>
      <c r="F15" s="129"/>
      <c r="G15" s="21"/>
      <c r="H15" s="21"/>
      <c r="I15" s="21"/>
      <c r="J15" s="174"/>
      <c r="K15" s="174"/>
      <c r="L15" s="174"/>
    </row>
    <row r="16" spans="1:12" s="5" customFormat="1" x14ac:dyDescent="0.25">
      <c r="A16" s="67"/>
      <c r="B16" s="81"/>
      <c r="C16" s="66"/>
      <c r="D16" s="66"/>
      <c r="E16" s="128"/>
      <c r="F16" s="62"/>
      <c r="G16" s="21"/>
      <c r="H16" s="21"/>
      <c r="I16" s="21"/>
      <c r="J16" s="174"/>
      <c r="K16" s="174"/>
      <c r="L16" s="174"/>
    </row>
    <row r="17" spans="1:12" s="5" customFormat="1" x14ac:dyDescent="0.25">
      <c r="A17" s="67"/>
      <c r="B17" s="81"/>
      <c r="C17" s="66"/>
      <c r="D17" s="66"/>
      <c r="E17" s="128"/>
      <c r="F17" s="129"/>
      <c r="G17" s="21"/>
      <c r="H17" s="21"/>
      <c r="I17" s="21"/>
      <c r="J17" s="174"/>
      <c r="K17" s="174"/>
      <c r="L17" s="174"/>
    </row>
    <row r="18" spans="1:12" s="5" customFormat="1" x14ac:dyDescent="0.25">
      <c r="A18" s="67"/>
      <c r="B18" s="81"/>
      <c r="C18" s="66"/>
      <c r="D18" s="66"/>
      <c r="E18" s="128"/>
      <c r="F18" s="62"/>
      <c r="G18" s="21"/>
      <c r="H18" s="21"/>
      <c r="I18" s="21"/>
      <c r="J18" s="174"/>
      <c r="K18" s="174"/>
      <c r="L18" s="174"/>
    </row>
    <row r="19" spans="1:12" s="5" customFormat="1" x14ac:dyDescent="0.25">
      <c r="A19" s="67"/>
      <c r="B19" s="81"/>
      <c r="C19" s="66"/>
      <c r="D19" s="66"/>
      <c r="E19" s="128"/>
      <c r="F19" s="129"/>
      <c r="G19" s="21"/>
      <c r="H19" s="21"/>
      <c r="I19" s="21"/>
      <c r="J19" s="174"/>
      <c r="K19" s="174"/>
      <c r="L19" s="174"/>
    </row>
    <row r="20" spans="1:12" s="5" customFormat="1" x14ac:dyDescent="0.25">
      <c r="A20" s="67"/>
      <c r="B20" s="81"/>
      <c r="C20" s="66"/>
      <c r="D20" s="66"/>
      <c r="E20" s="128"/>
      <c r="F20" s="129"/>
      <c r="G20" s="21"/>
      <c r="H20" s="21"/>
      <c r="I20" s="21"/>
      <c r="J20" s="174"/>
      <c r="K20" s="174"/>
      <c r="L20" s="174"/>
    </row>
    <row r="21" spans="1:12" s="5" customFormat="1" x14ac:dyDescent="0.25">
      <c r="A21" s="67"/>
      <c r="B21" s="177" t="s">
        <v>253</v>
      </c>
      <c r="C21" s="178">
        <f>SUM(C22:C28)</f>
        <v>1</v>
      </c>
      <c r="D21" s="178">
        <f>SUM(D22:D28)</f>
        <v>1</v>
      </c>
      <c r="E21" s="179"/>
      <c r="F21" s="180"/>
      <c r="G21" s="178">
        <f t="shared" ref="G21:L21" si="3">SUM(G22:G28)</f>
        <v>10</v>
      </c>
      <c r="H21" s="178">
        <f t="shared" si="3"/>
        <v>0</v>
      </c>
      <c r="I21" s="178">
        <f t="shared" si="3"/>
        <v>145</v>
      </c>
      <c r="J21" s="180">
        <f t="shared" si="3"/>
        <v>0</v>
      </c>
      <c r="K21" s="180">
        <f t="shared" si="3"/>
        <v>0</v>
      </c>
      <c r="L21" s="181">
        <f t="shared" si="3"/>
        <v>0</v>
      </c>
    </row>
    <row r="22" spans="1:12" s="5" customFormat="1" ht="75" x14ac:dyDescent="0.25">
      <c r="A22" s="67"/>
      <c r="B22" s="182" t="s">
        <v>498</v>
      </c>
      <c r="C22" s="183">
        <v>1</v>
      </c>
      <c r="D22" s="183">
        <v>1</v>
      </c>
      <c r="E22" s="184" t="s">
        <v>499</v>
      </c>
      <c r="F22" s="185" t="s">
        <v>565</v>
      </c>
      <c r="G22" s="183">
        <v>10</v>
      </c>
      <c r="H22" s="183"/>
      <c r="I22" s="183">
        <v>145</v>
      </c>
      <c r="J22" s="186"/>
      <c r="K22" s="186"/>
      <c r="L22" s="187"/>
    </row>
    <row r="23" spans="1:12" s="5" customFormat="1" x14ac:dyDescent="0.25">
      <c r="A23" s="67"/>
      <c r="B23" s="182"/>
      <c r="C23" s="183"/>
      <c r="D23" s="183"/>
      <c r="E23" s="184"/>
      <c r="F23" s="185"/>
      <c r="G23" s="183"/>
      <c r="H23" s="183"/>
      <c r="I23" s="183"/>
      <c r="J23" s="186"/>
      <c r="K23" s="186"/>
      <c r="L23" s="187"/>
    </row>
    <row r="24" spans="1:12" s="5" customFormat="1" x14ac:dyDescent="0.25">
      <c r="A24" s="67"/>
      <c r="B24" s="182"/>
      <c r="C24" s="183"/>
      <c r="D24" s="183"/>
      <c r="E24" s="184"/>
      <c r="F24" s="185"/>
      <c r="G24" s="183"/>
      <c r="H24" s="183"/>
      <c r="I24" s="183"/>
      <c r="J24" s="186"/>
      <c r="K24" s="186"/>
      <c r="L24" s="187"/>
    </row>
    <row r="25" spans="1:12" s="5" customFormat="1" x14ac:dyDescent="0.25">
      <c r="A25" s="67"/>
      <c r="B25" s="182"/>
      <c r="C25" s="183"/>
      <c r="D25" s="183"/>
      <c r="E25" s="184"/>
      <c r="F25" s="185"/>
      <c r="G25" s="183"/>
      <c r="H25" s="183"/>
      <c r="I25" s="183"/>
      <c r="J25" s="186"/>
      <c r="K25" s="186"/>
      <c r="L25" s="187"/>
    </row>
    <row r="26" spans="1:12" s="5" customFormat="1" x14ac:dyDescent="0.25">
      <c r="A26" s="67"/>
      <c r="B26" s="81"/>
      <c r="C26" s="66"/>
      <c r="D26" s="66"/>
      <c r="E26" s="128"/>
      <c r="F26" s="62"/>
      <c r="G26" s="21"/>
      <c r="H26" s="21"/>
      <c r="I26" s="21"/>
      <c r="J26" s="174"/>
      <c r="K26" s="174"/>
      <c r="L26" s="174"/>
    </row>
    <row r="27" spans="1:12" s="5" customFormat="1" x14ac:dyDescent="0.25">
      <c r="A27" s="67"/>
      <c r="B27" s="81"/>
      <c r="C27" s="66"/>
      <c r="D27" s="66"/>
      <c r="E27" s="128"/>
      <c r="F27" s="62"/>
      <c r="G27" s="21"/>
      <c r="H27" s="21"/>
      <c r="I27" s="21"/>
      <c r="J27" s="174"/>
      <c r="K27" s="174"/>
      <c r="L27" s="174"/>
    </row>
    <row r="28" spans="1:12" x14ac:dyDescent="0.25">
      <c r="A28" s="67"/>
      <c r="B28" s="81"/>
      <c r="C28" s="66"/>
      <c r="D28" s="66"/>
      <c r="E28" s="129"/>
      <c r="F28" s="62"/>
      <c r="G28" s="21"/>
      <c r="H28" s="21"/>
      <c r="I28" s="21"/>
      <c r="J28" s="174"/>
      <c r="K28" s="174"/>
      <c r="L28" s="174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2</v>
      </c>
      <c r="D29" s="29">
        <f>SUM(D30,D35,D41)</f>
        <v>2</v>
      </c>
      <c r="E29" s="131"/>
      <c r="F29" s="68"/>
      <c r="G29" s="131">
        <f>SUM(G30,G35,G41)</f>
        <v>20</v>
      </c>
      <c r="H29" s="131">
        <f>SUM(H30,H35,H41)</f>
        <v>52</v>
      </c>
      <c r="I29" s="131">
        <f>SUM(I30,I35,I41)</f>
        <v>1142</v>
      </c>
      <c r="J29" s="130">
        <f>SUM(J30,J35,J41)</f>
        <v>0</v>
      </c>
      <c r="K29" s="130">
        <f>SUM(K30,K35,K41)</f>
        <v>0</v>
      </c>
      <c r="L29" s="130">
        <f>SUM(K30,K35,K41)</f>
        <v>0</v>
      </c>
    </row>
    <row r="30" spans="1:12" s="5" customFormat="1" x14ac:dyDescent="0.25">
      <c r="A30" s="67"/>
      <c r="B30" s="177" t="s">
        <v>251</v>
      </c>
      <c r="C30" s="178">
        <f>SUM(C31:C34)</f>
        <v>1</v>
      </c>
      <c r="D30" s="178">
        <f>SUM(D31:D34)</f>
        <v>1</v>
      </c>
      <c r="E30" s="179"/>
      <c r="F30" s="180"/>
      <c r="G30" s="178">
        <f t="shared" ref="G30:L30" si="4">SUM(G31:G34)</f>
        <v>10</v>
      </c>
      <c r="H30" s="178">
        <f t="shared" si="4"/>
        <v>52</v>
      </c>
      <c r="I30" s="178">
        <v>1027</v>
      </c>
      <c r="J30" s="180">
        <f t="shared" si="4"/>
        <v>0</v>
      </c>
      <c r="K30" s="180">
        <f t="shared" si="4"/>
        <v>0</v>
      </c>
      <c r="L30" s="181">
        <f t="shared" si="4"/>
        <v>0</v>
      </c>
    </row>
    <row r="31" spans="1:12" s="5" customFormat="1" ht="112.5" x14ac:dyDescent="0.25">
      <c r="A31" s="67"/>
      <c r="B31" s="81" t="s">
        <v>369</v>
      </c>
      <c r="C31" s="66">
        <v>1</v>
      </c>
      <c r="D31" s="66">
        <v>1</v>
      </c>
      <c r="E31" s="128" t="s">
        <v>370</v>
      </c>
      <c r="F31" s="129" t="s">
        <v>371</v>
      </c>
      <c r="G31" s="21">
        <v>10</v>
      </c>
      <c r="H31" s="21">
        <v>52</v>
      </c>
      <c r="I31" s="21">
        <v>1027</v>
      </c>
      <c r="J31" s="128"/>
      <c r="K31" s="128"/>
      <c r="L31" s="128"/>
    </row>
    <row r="32" spans="1:12" s="5" customFormat="1" x14ac:dyDescent="0.25">
      <c r="A32" s="67"/>
      <c r="B32" s="81"/>
      <c r="C32" s="66"/>
      <c r="D32" s="66"/>
      <c r="E32" s="128"/>
      <c r="F32" s="62"/>
      <c r="G32" s="21"/>
      <c r="H32" s="21"/>
      <c r="I32" s="21"/>
      <c r="J32" s="128"/>
      <c r="K32" s="128"/>
      <c r="L32" s="128"/>
    </row>
    <row r="33" spans="1:12" s="5" customFormat="1" x14ac:dyDescent="0.25">
      <c r="A33" s="67"/>
      <c r="B33" s="81"/>
      <c r="C33" s="66"/>
      <c r="D33" s="66"/>
      <c r="E33" s="128"/>
      <c r="F33" s="129"/>
      <c r="G33" s="21"/>
      <c r="H33" s="21"/>
      <c r="I33" s="21"/>
      <c r="J33" s="128"/>
      <c r="K33" s="128"/>
      <c r="L33" s="128"/>
    </row>
    <row r="34" spans="1:12" s="5" customFormat="1" x14ac:dyDescent="0.25">
      <c r="A34" s="67"/>
      <c r="B34" s="81"/>
      <c r="C34" s="66"/>
      <c r="D34" s="66"/>
      <c r="E34" s="128"/>
      <c r="F34" s="129"/>
      <c r="G34" s="21"/>
      <c r="H34" s="21"/>
      <c r="I34" s="21"/>
      <c r="J34" s="128"/>
      <c r="K34" s="128"/>
      <c r="L34" s="128"/>
    </row>
    <row r="35" spans="1:12" s="5" customFormat="1" x14ac:dyDescent="0.25">
      <c r="A35" s="67"/>
      <c r="B35" s="177" t="s">
        <v>252</v>
      </c>
      <c r="C35" s="178">
        <f>SUM(C36:C40)</f>
        <v>1</v>
      </c>
      <c r="D35" s="178">
        <f>SUM(D36:D40)</f>
        <v>1</v>
      </c>
      <c r="E35" s="179"/>
      <c r="F35" s="180"/>
      <c r="G35" s="178">
        <f t="shared" ref="G35:L35" si="5">SUM(G36:G40)</f>
        <v>10</v>
      </c>
      <c r="H35" s="178">
        <f t="shared" si="5"/>
        <v>0</v>
      </c>
      <c r="I35" s="178">
        <f t="shared" si="5"/>
        <v>115</v>
      </c>
      <c r="J35" s="180">
        <f t="shared" si="5"/>
        <v>0</v>
      </c>
      <c r="K35" s="180">
        <f t="shared" si="5"/>
        <v>0</v>
      </c>
      <c r="L35" s="181">
        <f t="shared" si="5"/>
        <v>0</v>
      </c>
    </row>
    <row r="36" spans="1:12" s="5" customFormat="1" ht="75" x14ac:dyDescent="0.25">
      <c r="A36" s="67"/>
      <c r="B36" s="81" t="s">
        <v>500</v>
      </c>
      <c r="C36" s="66">
        <v>1</v>
      </c>
      <c r="D36" s="66">
        <v>1</v>
      </c>
      <c r="E36" s="128" t="s">
        <v>501</v>
      </c>
      <c r="F36" s="129" t="s">
        <v>564</v>
      </c>
      <c r="G36" s="21">
        <v>10</v>
      </c>
      <c r="H36" s="21"/>
      <c r="I36" s="21">
        <v>115</v>
      </c>
      <c r="J36" s="128"/>
      <c r="K36" s="128"/>
      <c r="L36" s="128"/>
    </row>
    <row r="37" spans="1:12" s="5" customFormat="1" x14ac:dyDescent="0.25">
      <c r="A37" s="67"/>
      <c r="B37" s="81"/>
      <c r="C37" s="66"/>
      <c r="D37" s="66"/>
      <c r="E37" s="128"/>
      <c r="F37" s="129"/>
      <c r="G37" s="21"/>
      <c r="H37" s="21"/>
      <c r="I37" s="21"/>
      <c r="J37" s="128"/>
      <c r="K37" s="128"/>
      <c r="L37" s="128"/>
    </row>
    <row r="38" spans="1:12" s="5" customFormat="1" x14ac:dyDescent="0.25">
      <c r="A38" s="67"/>
      <c r="B38" s="81"/>
      <c r="C38" s="66"/>
      <c r="D38" s="66"/>
      <c r="E38" s="128"/>
      <c r="F38" s="129"/>
      <c r="G38" s="21"/>
      <c r="H38" s="21"/>
      <c r="I38" s="21"/>
      <c r="J38" s="128"/>
      <c r="K38" s="128"/>
      <c r="L38" s="128"/>
    </row>
    <row r="39" spans="1:12" s="5" customFormat="1" x14ac:dyDescent="0.25">
      <c r="A39" s="67"/>
      <c r="B39" s="81"/>
      <c r="C39" s="66"/>
      <c r="D39" s="66"/>
      <c r="E39" s="128"/>
      <c r="F39" s="129"/>
      <c r="G39" s="21"/>
      <c r="H39" s="21"/>
      <c r="I39" s="21"/>
      <c r="J39" s="128"/>
      <c r="K39" s="128"/>
      <c r="L39" s="128"/>
    </row>
    <row r="40" spans="1:12" s="5" customFormat="1" x14ac:dyDescent="0.25">
      <c r="A40" s="67"/>
      <c r="B40" s="81"/>
      <c r="C40" s="66"/>
      <c r="D40" s="66"/>
      <c r="E40" s="128"/>
      <c r="F40" s="62"/>
      <c r="G40" s="21"/>
      <c r="H40" s="21"/>
      <c r="I40" s="21"/>
      <c r="J40" s="128"/>
      <c r="K40" s="128"/>
      <c r="L40" s="128"/>
    </row>
    <row r="41" spans="1:12" s="5" customFormat="1" x14ac:dyDescent="0.25">
      <c r="A41" s="67"/>
      <c r="B41" s="177" t="s">
        <v>253</v>
      </c>
      <c r="C41" s="178">
        <f>SUM(C42:C46)</f>
        <v>0</v>
      </c>
      <c r="D41" s="178">
        <f>SUM(D42:D46)</f>
        <v>0</v>
      </c>
      <c r="E41" s="179"/>
      <c r="F41" s="180"/>
      <c r="G41" s="178">
        <f t="shared" ref="G41:L41" si="6">SUM(G42:G46)</f>
        <v>0</v>
      </c>
      <c r="H41" s="178">
        <f t="shared" si="6"/>
        <v>0</v>
      </c>
      <c r="I41" s="178">
        <f t="shared" si="6"/>
        <v>0</v>
      </c>
      <c r="J41" s="180">
        <f t="shared" si="6"/>
        <v>0</v>
      </c>
      <c r="K41" s="180">
        <f t="shared" si="6"/>
        <v>0</v>
      </c>
      <c r="L41" s="181">
        <f t="shared" si="6"/>
        <v>0</v>
      </c>
    </row>
    <row r="42" spans="1:12" s="5" customFormat="1" x14ac:dyDescent="0.25">
      <c r="A42" s="67"/>
      <c r="B42" s="81"/>
      <c r="C42" s="66"/>
      <c r="D42" s="66"/>
      <c r="E42" s="128"/>
      <c r="F42" s="62"/>
      <c r="G42" s="21"/>
      <c r="H42" s="21"/>
      <c r="I42" s="21"/>
      <c r="J42" s="128"/>
      <c r="K42" s="128"/>
      <c r="L42" s="128"/>
    </row>
    <row r="43" spans="1:12" s="5" customFormat="1" x14ac:dyDescent="0.25">
      <c r="A43" s="67"/>
      <c r="B43" s="81"/>
      <c r="C43" s="66"/>
      <c r="D43" s="66"/>
      <c r="E43" s="128"/>
      <c r="F43" s="129"/>
      <c r="G43" s="21"/>
      <c r="H43" s="21"/>
      <c r="I43" s="21"/>
      <c r="J43" s="128"/>
      <c r="K43" s="128"/>
      <c r="L43" s="128"/>
    </row>
    <row r="44" spans="1:12" s="5" customFormat="1" x14ac:dyDescent="0.25">
      <c r="A44" s="67"/>
      <c r="B44" s="81"/>
      <c r="C44" s="66"/>
      <c r="D44" s="66"/>
      <c r="E44" s="128"/>
      <c r="F44" s="129"/>
      <c r="G44" s="21"/>
      <c r="H44" s="21"/>
      <c r="I44" s="21"/>
      <c r="J44" s="128"/>
      <c r="K44" s="128"/>
      <c r="L44" s="128"/>
    </row>
    <row r="45" spans="1:12" s="5" customFormat="1" x14ac:dyDescent="0.25">
      <c r="A45" s="67"/>
      <c r="B45" s="81"/>
      <c r="C45" s="66"/>
      <c r="D45" s="66"/>
      <c r="E45" s="128"/>
      <c r="F45" s="62"/>
      <c r="G45" s="21"/>
      <c r="H45" s="21"/>
      <c r="I45" s="21"/>
      <c r="J45" s="128"/>
      <c r="K45" s="128"/>
      <c r="L45" s="128"/>
    </row>
    <row r="46" spans="1:12" x14ac:dyDescent="0.25">
      <c r="A46" s="67"/>
      <c r="B46" s="81"/>
      <c r="C46" s="66"/>
      <c r="D46" s="66"/>
      <c r="E46" s="129"/>
      <c r="F46" s="62"/>
      <c r="G46" s="21"/>
      <c r="H46" s="21"/>
      <c r="I46" s="21"/>
      <c r="J46" s="128"/>
      <c r="K46" s="128"/>
      <c r="L46" s="128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30"/>
      <c r="F47" s="69"/>
      <c r="G47" s="131">
        <f t="shared" ref="G47:L47" si="7">SUM(G48,G52,G57)</f>
        <v>0</v>
      </c>
      <c r="H47" s="131">
        <f t="shared" si="7"/>
        <v>0</v>
      </c>
      <c r="I47" s="131">
        <f t="shared" si="7"/>
        <v>0</v>
      </c>
      <c r="J47" s="130">
        <f t="shared" si="7"/>
        <v>0</v>
      </c>
      <c r="K47" s="130">
        <f t="shared" si="7"/>
        <v>0</v>
      </c>
      <c r="L47" s="130">
        <f t="shared" si="7"/>
        <v>0</v>
      </c>
    </row>
    <row r="48" spans="1:12" s="5" customFormat="1" x14ac:dyDescent="0.25">
      <c r="A48" s="67"/>
      <c r="B48" s="177" t="s">
        <v>251</v>
      </c>
      <c r="C48" s="178">
        <f>SUM(C49:C51)</f>
        <v>0</v>
      </c>
      <c r="D48" s="178">
        <f>SUM(D49:D51)</f>
        <v>0</v>
      </c>
      <c r="E48" s="179"/>
      <c r="F48" s="180"/>
      <c r="G48" s="178">
        <f t="shared" ref="G48:L48" si="8">SUM(G49:G51)</f>
        <v>0</v>
      </c>
      <c r="H48" s="178">
        <f t="shared" si="8"/>
        <v>0</v>
      </c>
      <c r="I48" s="178">
        <f t="shared" si="8"/>
        <v>0</v>
      </c>
      <c r="J48" s="180">
        <f t="shared" si="8"/>
        <v>0</v>
      </c>
      <c r="K48" s="180">
        <f t="shared" si="8"/>
        <v>0</v>
      </c>
      <c r="L48" s="181">
        <f t="shared" si="8"/>
        <v>0</v>
      </c>
    </row>
    <row r="49" spans="1:12" s="5" customFormat="1" x14ac:dyDescent="0.25">
      <c r="A49" s="67"/>
      <c r="B49" s="81"/>
      <c r="C49" s="66"/>
      <c r="D49" s="66"/>
      <c r="E49" s="128"/>
      <c r="F49" s="62"/>
      <c r="G49" s="21"/>
      <c r="H49" s="21"/>
      <c r="I49" s="21"/>
      <c r="J49" s="128"/>
      <c r="K49" s="128"/>
      <c r="L49" s="128"/>
    </row>
    <row r="50" spans="1:12" s="5" customFormat="1" x14ac:dyDescent="0.25">
      <c r="A50" s="67"/>
      <c r="B50" s="81"/>
      <c r="C50" s="66"/>
      <c r="D50" s="66"/>
      <c r="E50" s="128"/>
      <c r="F50" s="62"/>
      <c r="G50" s="21"/>
      <c r="H50" s="21"/>
      <c r="I50" s="21"/>
      <c r="J50" s="128"/>
      <c r="K50" s="128"/>
      <c r="L50" s="128"/>
    </row>
    <row r="51" spans="1:12" s="5" customFormat="1" x14ac:dyDescent="0.25">
      <c r="A51" s="67"/>
      <c r="B51" s="81"/>
      <c r="C51" s="66"/>
      <c r="D51" s="66"/>
      <c r="E51" s="128"/>
      <c r="F51" s="62"/>
      <c r="G51" s="21"/>
      <c r="H51" s="21"/>
      <c r="I51" s="21"/>
      <c r="J51" s="128"/>
      <c r="K51" s="128"/>
      <c r="L51" s="128"/>
    </row>
    <row r="52" spans="1:12" s="5" customFormat="1" x14ac:dyDescent="0.25">
      <c r="A52" s="67"/>
      <c r="B52" s="177" t="s">
        <v>252</v>
      </c>
      <c r="C52" s="178">
        <f>SUM(C53:C56)</f>
        <v>0</v>
      </c>
      <c r="D52" s="178">
        <f>SUM(D53:D56)</f>
        <v>0</v>
      </c>
      <c r="E52" s="179"/>
      <c r="F52" s="180"/>
      <c r="G52" s="178">
        <f t="shared" ref="G52:L52" si="9">SUM(G53:G56)</f>
        <v>0</v>
      </c>
      <c r="H52" s="178">
        <f t="shared" si="9"/>
        <v>0</v>
      </c>
      <c r="I52" s="178">
        <f t="shared" si="9"/>
        <v>0</v>
      </c>
      <c r="J52" s="180">
        <f t="shared" si="9"/>
        <v>0</v>
      </c>
      <c r="K52" s="180">
        <f t="shared" si="9"/>
        <v>0</v>
      </c>
      <c r="L52" s="181">
        <f t="shared" si="9"/>
        <v>0</v>
      </c>
    </row>
    <row r="53" spans="1:12" s="5" customFormat="1" x14ac:dyDescent="0.25">
      <c r="A53" s="67"/>
      <c r="B53" s="81"/>
      <c r="C53" s="66"/>
      <c r="D53" s="66"/>
      <c r="E53" s="128"/>
      <c r="F53" s="62"/>
      <c r="G53" s="21"/>
      <c r="H53" s="21"/>
      <c r="I53" s="21"/>
      <c r="J53" s="128"/>
      <c r="K53" s="128"/>
      <c r="L53" s="128"/>
    </row>
    <row r="54" spans="1:12" s="5" customFormat="1" x14ac:dyDescent="0.25">
      <c r="A54" s="67"/>
      <c r="B54" s="81"/>
      <c r="C54" s="66"/>
      <c r="D54" s="66"/>
      <c r="E54" s="128"/>
      <c r="F54" s="62"/>
      <c r="G54" s="21"/>
      <c r="H54" s="21"/>
      <c r="I54" s="21"/>
      <c r="J54" s="128"/>
      <c r="K54" s="128"/>
      <c r="L54" s="128"/>
    </row>
    <row r="55" spans="1:12" s="5" customFormat="1" x14ac:dyDescent="0.25">
      <c r="A55" s="67"/>
      <c r="B55" s="81"/>
      <c r="C55" s="66"/>
      <c r="D55" s="66"/>
      <c r="E55" s="128"/>
      <c r="F55" s="129"/>
      <c r="G55" s="21"/>
      <c r="H55" s="21"/>
      <c r="I55" s="21"/>
      <c r="J55" s="128"/>
      <c r="K55" s="128"/>
      <c r="L55" s="128"/>
    </row>
    <row r="56" spans="1:12" s="5" customFormat="1" x14ac:dyDescent="0.25">
      <c r="A56" s="67"/>
      <c r="B56" s="81"/>
      <c r="C56" s="66"/>
      <c r="D56" s="66"/>
      <c r="E56" s="128"/>
      <c r="F56" s="62"/>
      <c r="G56" s="21"/>
      <c r="H56" s="21"/>
      <c r="I56" s="21"/>
      <c r="J56" s="128"/>
      <c r="K56" s="128"/>
      <c r="L56" s="128"/>
    </row>
    <row r="57" spans="1:12" s="5" customFormat="1" x14ac:dyDescent="0.25">
      <c r="A57" s="67"/>
      <c r="B57" s="177" t="s">
        <v>253</v>
      </c>
      <c r="C57" s="178">
        <f>SUM(C58:C60)</f>
        <v>0</v>
      </c>
      <c r="D57" s="178">
        <f>SUM(D58:D60)</f>
        <v>0</v>
      </c>
      <c r="E57" s="179"/>
      <c r="F57" s="180"/>
      <c r="G57" s="178">
        <f t="shared" ref="G57:L57" si="10">SUM(G58:G60)</f>
        <v>0</v>
      </c>
      <c r="H57" s="178">
        <f t="shared" si="10"/>
        <v>0</v>
      </c>
      <c r="I57" s="178">
        <f t="shared" si="10"/>
        <v>0</v>
      </c>
      <c r="J57" s="180">
        <f t="shared" si="10"/>
        <v>0</v>
      </c>
      <c r="K57" s="180">
        <f t="shared" si="10"/>
        <v>0</v>
      </c>
      <c r="L57" s="181">
        <f t="shared" si="10"/>
        <v>0</v>
      </c>
    </row>
    <row r="58" spans="1:12" s="5" customFormat="1" x14ac:dyDescent="0.25">
      <c r="A58" s="67"/>
      <c r="B58" s="81"/>
      <c r="C58" s="66"/>
      <c r="D58" s="66"/>
      <c r="E58" s="128"/>
      <c r="F58" s="62"/>
      <c r="G58" s="21"/>
      <c r="H58" s="21"/>
      <c r="I58" s="21"/>
      <c r="J58" s="128"/>
      <c r="K58" s="128"/>
      <c r="L58" s="128"/>
    </row>
    <row r="59" spans="1:12" s="5" customFormat="1" x14ac:dyDescent="0.25">
      <c r="A59" s="67"/>
      <c r="B59" s="81"/>
      <c r="C59" s="66"/>
      <c r="D59" s="66"/>
      <c r="E59" s="128"/>
      <c r="F59" s="129"/>
      <c r="G59" s="21"/>
      <c r="H59" s="21"/>
      <c r="I59" s="21"/>
      <c r="J59" s="128"/>
      <c r="K59" s="128"/>
      <c r="L59" s="128"/>
    </row>
    <row r="60" spans="1:12" x14ac:dyDescent="0.25">
      <c r="A60" s="67"/>
      <c r="B60" s="81"/>
      <c r="C60" s="66"/>
      <c r="D60" s="66"/>
      <c r="E60" s="129"/>
      <c r="F60" s="62"/>
      <c r="G60" s="21"/>
      <c r="H60" s="21"/>
      <c r="I60" s="21"/>
      <c r="J60" s="128"/>
      <c r="K60" s="128"/>
      <c r="L60" s="128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0</v>
      </c>
      <c r="D61" s="29">
        <f>SUM(D62,D66,D70)</f>
        <v>0</v>
      </c>
      <c r="E61" s="130"/>
      <c r="F61" s="29"/>
      <c r="G61" s="131">
        <f t="shared" ref="G61:L61" si="11">SUM(G62,G66,G70)</f>
        <v>0</v>
      </c>
      <c r="H61" s="131">
        <f t="shared" si="11"/>
        <v>0</v>
      </c>
      <c r="I61" s="131">
        <f t="shared" si="11"/>
        <v>0</v>
      </c>
      <c r="J61" s="130">
        <f t="shared" si="11"/>
        <v>0</v>
      </c>
      <c r="K61" s="130">
        <f t="shared" si="11"/>
        <v>0</v>
      </c>
      <c r="L61" s="130">
        <f t="shared" si="11"/>
        <v>0</v>
      </c>
    </row>
    <row r="62" spans="1:12" s="5" customFormat="1" x14ac:dyDescent="0.25">
      <c r="A62" s="67"/>
      <c r="B62" s="177" t="s">
        <v>251</v>
      </c>
      <c r="C62" s="178">
        <f>SUM(C63:C65)</f>
        <v>0</v>
      </c>
      <c r="D62" s="178">
        <f>SUM(D63:D65)</f>
        <v>0</v>
      </c>
      <c r="E62" s="179"/>
      <c r="F62" s="180"/>
      <c r="G62" s="178">
        <f t="shared" ref="G62:L62" si="12">SUM(G63:G65)</f>
        <v>0</v>
      </c>
      <c r="H62" s="178">
        <f t="shared" si="12"/>
        <v>0</v>
      </c>
      <c r="I62" s="178">
        <f t="shared" si="12"/>
        <v>0</v>
      </c>
      <c r="J62" s="180">
        <f t="shared" si="12"/>
        <v>0</v>
      </c>
      <c r="K62" s="180">
        <f t="shared" si="12"/>
        <v>0</v>
      </c>
      <c r="L62" s="181">
        <f t="shared" si="12"/>
        <v>0</v>
      </c>
    </row>
    <row r="63" spans="1:12" s="5" customFormat="1" x14ac:dyDescent="0.25">
      <c r="A63" s="67"/>
      <c r="B63" s="81"/>
      <c r="C63" s="66"/>
      <c r="D63" s="66"/>
      <c r="E63" s="128"/>
      <c r="F63" s="62"/>
      <c r="G63" s="21"/>
      <c r="H63" s="21"/>
      <c r="I63" s="21"/>
      <c r="J63" s="128"/>
      <c r="K63" s="128"/>
      <c r="L63" s="128"/>
    </row>
    <row r="64" spans="1:12" s="5" customFormat="1" x14ac:dyDescent="0.25">
      <c r="A64" s="67"/>
      <c r="B64" s="81"/>
      <c r="C64" s="66"/>
      <c r="D64" s="66"/>
      <c r="E64" s="128"/>
      <c r="F64" s="62"/>
      <c r="G64" s="21"/>
      <c r="H64" s="21"/>
      <c r="I64" s="21"/>
      <c r="J64" s="128"/>
      <c r="K64" s="128"/>
      <c r="L64" s="128"/>
    </row>
    <row r="65" spans="1:12" s="5" customFormat="1" x14ac:dyDescent="0.25">
      <c r="A65" s="67"/>
      <c r="B65" s="81"/>
      <c r="C65" s="66"/>
      <c r="D65" s="66"/>
      <c r="E65" s="128"/>
      <c r="F65" s="129"/>
      <c r="G65" s="21"/>
      <c r="H65" s="21"/>
      <c r="I65" s="21"/>
      <c r="J65" s="128"/>
      <c r="K65" s="128"/>
      <c r="L65" s="128"/>
    </row>
    <row r="66" spans="1:12" s="5" customFormat="1" x14ac:dyDescent="0.25">
      <c r="A66" s="67"/>
      <c r="B66" s="177" t="s">
        <v>252</v>
      </c>
      <c r="C66" s="178">
        <f>SUM(C67:C69)</f>
        <v>0</v>
      </c>
      <c r="D66" s="178">
        <f>SUM(D67:D69)</f>
        <v>0</v>
      </c>
      <c r="E66" s="179"/>
      <c r="F66" s="180"/>
      <c r="G66" s="178">
        <f t="shared" ref="G66:L66" si="13">SUM(G67:G69)</f>
        <v>0</v>
      </c>
      <c r="H66" s="178">
        <f t="shared" si="13"/>
        <v>0</v>
      </c>
      <c r="I66" s="178">
        <f t="shared" si="13"/>
        <v>0</v>
      </c>
      <c r="J66" s="180">
        <f t="shared" si="13"/>
        <v>0</v>
      </c>
      <c r="K66" s="180">
        <f t="shared" si="13"/>
        <v>0</v>
      </c>
      <c r="L66" s="181">
        <f t="shared" si="13"/>
        <v>0</v>
      </c>
    </row>
    <row r="67" spans="1:12" s="5" customFormat="1" x14ac:dyDescent="0.25">
      <c r="A67" s="67"/>
      <c r="B67" s="81"/>
      <c r="C67" s="66"/>
      <c r="D67" s="66"/>
      <c r="E67" s="128"/>
      <c r="F67" s="62"/>
      <c r="G67" s="21"/>
      <c r="H67" s="21"/>
      <c r="I67" s="21"/>
      <c r="J67" s="128"/>
      <c r="K67" s="128"/>
      <c r="L67" s="128"/>
    </row>
    <row r="68" spans="1:12" s="5" customFormat="1" x14ac:dyDescent="0.25">
      <c r="A68" s="67"/>
      <c r="B68" s="81"/>
      <c r="C68" s="66"/>
      <c r="D68" s="66"/>
      <c r="E68" s="128"/>
      <c r="F68" s="62"/>
      <c r="G68" s="21"/>
      <c r="H68" s="21"/>
      <c r="I68" s="21"/>
      <c r="J68" s="128"/>
      <c r="K68" s="128"/>
      <c r="L68" s="128"/>
    </row>
    <row r="69" spans="1:12" s="5" customFormat="1" x14ac:dyDescent="0.25">
      <c r="A69" s="67"/>
      <c r="B69" s="81"/>
      <c r="C69" s="66"/>
      <c r="D69" s="66"/>
      <c r="E69" s="128"/>
      <c r="F69" s="129"/>
      <c r="G69" s="21"/>
      <c r="H69" s="21"/>
      <c r="I69" s="21"/>
      <c r="J69" s="128"/>
      <c r="K69" s="128"/>
      <c r="L69" s="128"/>
    </row>
    <row r="70" spans="1:12" s="5" customFormat="1" x14ac:dyDescent="0.25">
      <c r="A70" s="67"/>
      <c r="B70" s="177" t="s">
        <v>253</v>
      </c>
      <c r="C70" s="178">
        <f>SUM(C71:C74)</f>
        <v>0</v>
      </c>
      <c r="D70" s="178">
        <f>SUM(D71:D74)</f>
        <v>0</v>
      </c>
      <c r="E70" s="179"/>
      <c r="F70" s="180"/>
      <c r="G70" s="178">
        <f t="shared" ref="G70:L70" si="14">SUM(G71:G74)</f>
        <v>0</v>
      </c>
      <c r="H70" s="178">
        <f t="shared" si="14"/>
        <v>0</v>
      </c>
      <c r="I70" s="178">
        <f t="shared" si="14"/>
        <v>0</v>
      </c>
      <c r="J70" s="180">
        <f t="shared" si="14"/>
        <v>0</v>
      </c>
      <c r="K70" s="180">
        <f t="shared" si="14"/>
        <v>0</v>
      </c>
      <c r="L70" s="181">
        <f t="shared" si="14"/>
        <v>0</v>
      </c>
    </row>
    <row r="71" spans="1:12" s="5" customFormat="1" x14ac:dyDescent="0.25">
      <c r="A71" s="67"/>
      <c r="B71" s="81"/>
      <c r="C71" s="66"/>
      <c r="D71" s="66"/>
      <c r="E71" s="128"/>
      <c r="F71" s="62"/>
      <c r="G71" s="21"/>
      <c r="H71" s="21"/>
      <c r="I71" s="21"/>
      <c r="J71" s="128"/>
      <c r="K71" s="128"/>
      <c r="L71" s="128"/>
    </row>
    <row r="72" spans="1:12" s="5" customFormat="1" x14ac:dyDescent="0.25">
      <c r="A72" s="67"/>
      <c r="B72" s="81"/>
      <c r="C72" s="66"/>
      <c r="D72" s="66"/>
      <c r="E72" s="128"/>
      <c r="F72" s="129"/>
      <c r="G72" s="21"/>
      <c r="H72" s="21"/>
      <c r="I72" s="21"/>
      <c r="J72" s="128"/>
      <c r="K72" s="128"/>
      <c r="L72" s="128"/>
    </row>
    <row r="73" spans="1:12" s="5" customFormat="1" x14ac:dyDescent="0.25">
      <c r="A73" s="67"/>
      <c r="B73" s="81"/>
      <c r="C73" s="66"/>
      <c r="D73" s="66"/>
      <c r="E73" s="128"/>
      <c r="F73" s="62"/>
      <c r="G73" s="21"/>
      <c r="H73" s="21"/>
      <c r="I73" s="21"/>
      <c r="J73" s="128"/>
      <c r="K73" s="128"/>
      <c r="L73" s="128"/>
    </row>
    <row r="74" spans="1:12" x14ac:dyDescent="0.25">
      <c r="A74" s="67"/>
      <c r="B74" s="81"/>
      <c r="C74" s="66"/>
      <c r="D74" s="66"/>
      <c r="E74" s="129"/>
      <c r="F74" s="62"/>
      <c r="G74" s="21"/>
      <c r="H74" s="21"/>
      <c r="I74" s="21"/>
      <c r="J74" s="128"/>
      <c r="K74" s="128"/>
      <c r="L74" s="128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3</v>
      </c>
      <c r="D75" s="29">
        <f>SUM(D76,D80,D86)</f>
        <v>3</v>
      </c>
      <c r="E75" s="130"/>
      <c r="F75" s="29"/>
      <c r="G75" s="131">
        <f t="shared" ref="G75:L75" si="15">SUM(G76,G80,G86)</f>
        <v>40</v>
      </c>
      <c r="H75" s="131">
        <f t="shared" si="15"/>
        <v>0</v>
      </c>
      <c r="I75" s="131">
        <f t="shared" si="15"/>
        <v>920</v>
      </c>
      <c r="J75" s="130">
        <f t="shared" si="15"/>
        <v>0</v>
      </c>
      <c r="K75" s="130">
        <f t="shared" si="15"/>
        <v>1</v>
      </c>
      <c r="L75" s="130">
        <f t="shared" si="15"/>
        <v>0</v>
      </c>
    </row>
    <row r="76" spans="1:12" s="5" customFormat="1" x14ac:dyDescent="0.25">
      <c r="A76" s="67"/>
      <c r="B76" s="177" t="s">
        <v>251</v>
      </c>
      <c r="C76" s="178">
        <f>SUM(C77:C79)</f>
        <v>1</v>
      </c>
      <c r="D76" s="178">
        <f>SUM(D77:D79)</f>
        <v>1</v>
      </c>
      <c r="E76" s="179"/>
      <c r="F76" s="180"/>
      <c r="G76" s="178">
        <f t="shared" ref="G76:L76" si="16">SUM(G77:G79)</f>
        <v>20</v>
      </c>
      <c r="H76" s="178">
        <f t="shared" si="16"/>
        <v>0</v>
      </c>
      <c r="I76" s="178">
        <f t="shared" si="16"/>
        <v>510</v>
      </c>
      <c r="J76" s="180">
        <f t="shared" si="16"/>
        <v>0</v>
      </c>
      <c r="K76" s="180">
        <f t="shared" si="16"/>
        <v>1</v>
      </c>
      <c r="L76" s="181">
        <f t="shared" si="16"/>
        <v>0</v>
      </c>
    </row>
    <row r="77" spans="1:12" s="5" customFormat="1" ht="56.25" x14ac:dyDescent="0.25">
      <c r="A77" s="67"/>
      <c r="B77" s="81" t="s">
        <v>366</v>
      </c>
      <c r="C77" s="66">
        <v>1</v>
      </c>
      <c r="D77" s="66">
        <v>1</v>
      </c>
      <c r="E77" s="128" t="s">
        <v>367</v>
      </c>
      <c r="F77" s="129" t="s">
        <v>368</v>
      </c>
      <c r="G77" s="21">
        <v>20</v>
      </c>
      <c r="H77" s="21"/>
      <c r="I77" s="21">
        <v>510</v>
      </c>
      <c r="J77" s="174"/>
      <c r="K77" s="174">
        <v>1</v>
      </c>
      <c r="L77" s="174">
        <v>0</v>
      </c>
    </row>
    <row r="78" spans="1:12" s="5" customFormat="1" x14ac:dyDescent="0.25">
      <c r="A78" s="67"/>
      <c r="B78" s="81"/>
      <c r="C78" s="66"/>
      <c r="D78" s="66"/>
      <c r="E78" s="128"/>
      <c r="F78" s="129"/>
      <c r="G78" s="21"/>
      <c r="H78" s="21"/>
      <c r="I78" s="21"/>
      <c r="J78" s="128"/>
      <c r="K78" s="128"/>
      <c r="L78" s="128"/>
    </row>
    <row r="79" spans="1:12" s="5" customFormat="1" x14ac:dyDescent="0.25">
      <c r="A79" s="67"/>
      <c r="B79" s="81"/>
      <c r="C79" s="66"/>
      <c r="D79" s="66"/>
      <c r="E79" s="128"/>
      <c r="F79" s="62"/>
      <c r="G79" s="21"/>
      <c r="H79" s="21"/>
      <c r="I79" s="21"/>
      <c r="J79" s="128"/>
      <c r="K79" s="128"/>
      <c r="L79" s="128"/>
    </row>
    <row r="80" spans="1:12" s="5" customFormat="1" x14ac:dyDescent="0.25">
      <c r="A80" s="67"/>
      <c r="B80" s="177" t="s">
        <v>252</v>
      </c>
      <c r="C80" s="178">
        <f>SUM(C81:C85)</f>
        <v>2</v>
      </c>
      <c r="D80" s="178">
        <f>SUM(D81:D85)</f>
        <v>2</v>
      </c>
      <c r="E80" s="179"/>
      <c r="F80" s="180"/>
      <c r="G80" s="178">
        <f t="shared" ref="G80:L80" si="17">SUM(G81:G85)</f>
        <v>20</v>
      </c>
      <c r="H80" s="178">
        <f t="shared" si="17"/>
        <v>0</v>
      </c>
      <c r="I80" s="178">
        <f t="shared" si="17"/>
        <v>410</v>
      </c>
      <c r="J80" s="180">
        <f t="shared" si="17"/>
        <v>0</v>
      </c>
      <c r="K80" s="180">
        <f t="shared" si="17"/>
        <v>0</v>
      </c>
      <c r="L80" s="181">
        <f t="shared" si="17"/>
        <v>0</v>
      </c>
    </row>
    <row r="81" spans="1:12" s="5" customFormat="1" ht="56.25" x14ac:dyDescent="0.25">
      <c r="A81" s="67"/>
      <c r="B81" s="81" t="s">
        <v>289</v>
      </c>
      <c r="C81" s="66">
        <v>1</v>
      </c>
      <c r="D81" s="66">
        <v>1</v>
      </c>
      <c r="E81" s="128" t="s">
        <v>290</v>
      </c>
      <c r="F81" s="129" t="s">
        <v>574</v>
      </c>
      <c r="G81" s="21">
        <v>10</v>
      </c>
      <c r="H81" s="21"/>
      <c r="I81" s="21">
        <v>265</v>
      </c>
      <c r="J81" s="128"/>
      <c r="K81" s="128"/>
      <c r="L81" s="128"/>
    </row>
    <row r="82" spans="1:12" s="5" customFormat="1" ht="93.75" x14ac:dyDescent="0.25">
      <c r="A82" s="67"/>
      <c r="B82" s="81" t="s">
        <v>502</v>
      </c>
      <c r="C82" s="66">
        <v>1</v>
      </c>
      <c r="D82" s="66">
        <v>1</v>
      </c>
      <c r="E82" s="128" t="s">
        <v>503</v>
      </c>
      <c r="F82" s="129" t="s">
        <v>566</v>
      </c>
      <c r="G82" s="21">
        <v>10</v>
      </c>
      <c r="H82" s="21"/>
      <c r="I82" s="21">
        <v>145</v>
      </c>
      <c r="J82" s="128"/>
      <c r="K82" s="128"/>
      <c r="L82" s="128"/>
    </row>
    <row r="83" spans="1:12" s="5" customFormat="1" x14ac:dyDescent="0.25">
      <c r="A83" s="67"/>
      <c r="B83" s="81"/>
      <c r="C83" s="66"/>
      <c r="D83" s="66"/>
      <c r="E83" s="128"/>
      <c r="F83" s="62"/>
      <c r="G83" s="21"/>
      <c r="H83" s="21"/>
      <c r="I83" s="21"/>
      <c r="J83" s="128"/>
      <c r="K83" s="128"/>
      <c r="L83" s="128"/>
    </row>
    <row r="84" spans="1:12" s="5" customFormat="1" x14ac:dyDescent="0.25">
      <c r="A84" s="67"/>
      <c r="B84" s="81"/>
      <c r="C84" s="66"/>
      <c r="D84" s="66"/>
      <c r="E84" s="128"/>
      <c r="F84" s="62"/>
      <c r="G84" s="21"/>
      <c r="H84" s="21"/>
      <c r="I84" s="21"/>
      <c r="J84" s="128"/>
      <c r="K84" s="128"/>
      <c r="L84" s="128"/>
    </row>
    <row r="85" spans="1:12" s="5" customFormat="1" x14ac:dyDescent="0.25">
      <c r="A85" s="67"/>
      <c r="B85" s="81"/>
      <c r="C85" s="66"/>
      <c r="D85" s="66"/>
      <c r="E85" s="128"/>
      <c r="F85" s="129"/>
      <c r="G85" s="21"/>
      <c r="H85" s="21"/>
      <c r="I85" s="21"/>
      <c r="J85" s="128"/>
      <c r="K85" s="128"/>
      <c r="L85" s="128"/>
    </row>
    <row r="86" spans="1:12" s="5" customFormat="1" x14ac:dyDescent="0.25">
      <c r="A86" s="67"/>
      <c r="B86" s="177" t="s">
        <v>253</v>
      </c>
      <c r="C86" s="178">
        <f>SUM(C87:C90)</f>
        <v>0</v>
      </c>
      <c r="D86" s="178">
        <f>SUM(D87:D90)</f>
        <v>0</v>
      </c>
      <c r="E86" s="179"/>
      <c r="F86" s="180"/>
      <c r="G86" s="178">
        <f t="shared" ref="G86:L86" si="18">SUM(G87:G90)</f>
        <v>0</v>
      </c>
      <c r="H86" s="178">
        <f t="shared" si="18"/>
        <v>0</v>
      </c>
      <c r="I86" s="178">
        <f t="shared" si="18"/>
        <v>0</v>
      </c>
      <c r="J86" s="180">
        <f t="shared" si="18"/>
        <v>0</v>
      </c>
      <c r="K86" s="180">
        <f t="shared" si="18"/>
        <v>0</v>
      </c>
      <c r="L86" s="181">
        <f t="shared" si="18"/>
        <v>0</v>
      </c>
    </row>
    <row r="87" spans="1:12" s="5" customFormat="1" x14ac:dyDescent="0.25">
      <c r="A87" s="67"/>
      <c r="B87" s="81"/>
      <c r="C87" s="66"/>
      <c r="D87" s="66"/>
      <c r="E87" s="128"/>
      <c r="F87" s="62"/>
      <c r="G87" s="21"/>
      <c r="H87" s="21"/>
      <c r="I87" s="21"/>
      <c r="J87" s="128"/>
      <c r="K87" s="128"/>
      <c r="L87" s="128"/>
    </row>
    <row r="88" spans="1:12" s="5" customFormat="1" x14ac:dyDescent="0.25">
      <c r="A88" s="67"/>
      <c r="B88" s="81"/>
      <c r="C88" s="66"/>
      <c r="D88" s="66"/>
      <c r="E88" s="128"/>
      <c r="F88" s="62"/>
      <c r="G88" s="21"/>
      <c r="H88" s="21"/>
      <c r="I88" s="21"/>
      <c r="J88" s="128"/>
      <c r="K88" s="128"/>
      <c r="L88" s="128"/>
    </row>
    <row r="89" spans="1:12" s="5" customFormat="1" x14ac:dyDescent="0.25">
      <c r="A89" s="67"/>
      <c r="B89" s="81"/>
      <c r="C89" s="66"/>
      <c r="D89" s="66"/>
      <c r="E89" s="128"/>
      <c r="F89" s="62"/>
      <c r="G89" s="21"/>
      <c r="H89" s="21"/>
      <c r="I89" s="21"/>
      <c r="J89" s="128"/>
      <c r="K89" s="128"/>
      <c r="L89" s="128"/>
    </row>
    <row r="90" spans="1:12" x14ac:dyDescent="0.25">
      <c r="A90" s="67"/>
      <c r="B90" s="81"/>
      <c r="C90" s="66"/>
      <c r="D90" s="66"/>
      <c r="E90" s="129"/>
      <c r="F90" s="62"/>
      <c r="G90" s="21"/>
      <c r="H90" s="21"/>
      <c r="I90" s="21"/>
      <c r="J90" s="128"/>
      <c r="K90" s="128"/>
      <c r="L90" s="128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0</v>
      </c>
      <c r="D91" s="29">
        <f>SUM(D92,D96,D102)</f>
        <v>0</v>
      </c>
      <c r="E91" s="130"/>
      <c r="F91" s="29"/>
      <c r="G91" s="131">
        <f>SUM(G92,G96,G102)</f>
        <v>0</v>
      </c>
      <c r="H91" s="131">
        <f>SUM(H92,H96,H102)</f>
        <v>0</v>
      </c>
      <c r="I91" s="131">
        <f>SUM(CI92,I96,I102)</f>
        <v>0</v>
      </c>
      <c r="J91" s="130">
        <f>SUM(J92,J96,J102)</f>
        <v>0</v>
      </c>
      <c r="K91" s="130">
        <f>SUM(K92,K96,K102)</f>
        <v>0</v>
      </c>
      <c r="L91" s="130">
        <f>SUM(L92,L96,L102)</f>
        <v>0</v>
      </c>
    </row>
    <row r="92" spans="1:12" s="5" customFormat="1" x14ac:dyDescent="0.25">
      <c r="A92" s="67"/>
      <c r="B92" s="177" t="s">
        <v>251</v>
      </c>
      <c r="C92" s="178">
        <f>SUM(C93:C95)</f>
        <v>0</v>
      </c>
      <c r="D92" s="178">
        <f>SUM(D93:D95)</f>
        <v>0</v>
      </c>
      <c r="E92" s="179"/>
      <c r="F92" s="180"/>
      <c r="G92" s="178">
        <f t="shared" ref="G92:L92" si="19">SUM(G93:G95)</f>
        <v>0</v>
      </c>
      <c r="H92" s="178">
        <f t="shared" si="19"/>
        <v>0</v>
      </c>
      <c r="I92" s="178">
        <f t="shared" si="19"/>
        <v>0</v>
      </c>
      <c r="J92" s="180">
        <f t="shared" si="19"/>
        <v>0</v>
      </c>
      <c r="K92" s="180">
        <f t="shared" si="19"/>
        <v>0</v>
      </c>
      <c r="L92" s="181">
        <f t="shared" si="19"/>
        <v>0</v>
      </c>
    </row>
    <row r="93" spans="1:12" s="5" customFormat="1" x14ac:dyDescent="0.25">
      <c r="A93" s="67"/>
      <c r="B93" s="81"/>
      <c r="C93" s="66"/>
      <c r="D93" s="66"/>
      <c r="E93" s="128"/>
      <c r="F93" s="62"/>
      <c r="G93" s="21"/>
      <c r="H93" s="21"/>
      <c r="I93" s="21"/>
      <c r="J93" s="128"/>
      <c r="K93" s="128"/>
      <c r="L93" s="128"/>
    </row>
    <row r="94" spans="1:12" s="5" customFormat="1" x14ac:dyDescent="0.25">
      <c r="A94" s="67"/>
      <c r="B94" s="81"/>
      <c r="C94" s="66"/>
      <c r="D94" s="66"/>
      <c r="E94" s="128"/>
      <c r="F94" s="129"/>
      <c r="G94" s="21"/>
      <c r="H94" s="21"/>
      <c r="I94" s="21"/>
      <c r="J94" s="128"/>
      <c r="K94" s="128"/>
      <c r="L94" s="128"/>
    </row>
    <row r="95" spans="1:12" s="5" customFormat="1" x14ac:dyDescent="0.25">
      <c r="A95" s="67"/>
      <c r="B95" s="81"/>
      <c r="C95" s="66"/>
      <c r="D95" s="66"/>
      <c r="E95" s="128"/>
      <c r="F95" s="62"/>
      <c r="G95" s="21"/>
      <c r="H95" s="21"/>
      <c r="I95" s="21"/>
      <c r="J95" s="128"/>
      <c r="K95" s="128"/>
      <c r="L95" s="128"/>
    </row>
    <row r="96" spans="1:12" s="5" customFormat="1" x14ac:dyDescent="0.25">
      <c r="A96" s="67"/>
      <c r="B96" s="177" t="s">
        <v>252</v>
      </c>
      <c r="C96" s="178">
        <f>SUM(C97:C101)</f>
        <v>0</v>
      </c>
      <c r="D96" s="178">
        <f>SUM(D97:D101)</f>
        <v>0</v>
      </c>
      <c r="E96" s="179"/>
      <c r="F96" s="180"/>
      <c r="G96" s="178">
        <f t="shared" ref="G96:L96" si="20">SUM(G97:G101)</f>
        <v>0</v>
      </c>
      <c r="H96" s="178">
        <f t="shared" si="20"/>
        <v>0</v>
      </c>
      <c r="I96" s="178">
        <f t="shared" si="20"/>
        <v>0</v>
      </c>
      <c r="J96" s="180">
        <f t="shared" si="20"/>
        <v>0</v>
      </c>
      <c r="K96" s="180">
        <f t="shared" si="20"/>
        <v>0</v>
      </c>
      <c r="L96" s="181">
        <f t="shared" si="20"/>
        <v>0</v>
      </c>
    </row>
    <row r="97" spans="1:12" s="5" customFormat="1" x14ac:dyDescent="0.25">
      <c r="A97" s="67"/>
      <c r="B97" s="81"/>
      <c r="C97" s="66"/>
      <c r="D97" s="66"/>
      <c r="E97" s="128"/>
      <c r="F97" s="129"/>
      <c r="G97" s="21"/>
      <c r="H97" s="21"/>
      <c r="I97" s="21"/>
      <c r="J97" s="128"/>
      <c r="K97" s="128"/>
      <c r="L97" s="128"/>
    </row>
    <row r="98" spans="1:12" s="5" customFormat="1" x14ac:dyDescent="0.25">
      <c r="A98" s="67"/>
      <c r="B98" s="81"/>
      <c r="C98" s="66"/>
      <c r="D98" s="66"/>
      <c r="E98" s="128"/>
      <c r="F98" s="62"/>
      <c r="G98" s="21"/>
      <c r="H98" s="21"/>
      <c r="I98" s="21"/>
      <c r="J98" s="128"/>
      <c r="K98" s="128"/>
      <c r="L98" s="128"/>
    </row>
    <row r="99" spans="1:12" s="5" customFormat="1" x14ac:dyDescent="0.25">
      <c r="A99" s="67"/>
      <c r="B99" s="81"/>
      <c r="C99" s="66"/>
      <c r="D99" s="66"/>
      <c r="E99" s="128"/>
      <c r="F99" s="129"/>
      <c r="G99" s="21"/>
      <c r="H99" s="21"/>
      <c r="I99" s="21"/>
      <c r="J99" s="128"/>
      <c r="K99" s="128"/>
      <c r="L99" s="128"/>
    </row>
    <row r="100" spans="1:12" s="5" customFormat="1" x14ac:dyDescent="0.25">
      <c r="A100" s="67"/>
      <c r="B100" s="81"/>
      <c r="C100" s="66"/>
      <c r="D100" s="66"/>
      <c r="E100" s="128"/>
      <c r="F100" s="129"/>
      <c r="G100" s="21"/>
      <c r="H100" s="21"/>
      <c r="I100" s="21"/>
      <c r="J100" s="128"/>
      <c r="K100" s="128"/>
      <c r="L100" s="128"/>
    </row>
    <row r="101" spans="1:12" s="5" customFormat="1" x14ac:dyDescent="0.25">
      <c r="A101" s="67"/>
      <c r="B101" s="81"/>
      <c r="C101" s="66"/>
      <c r="D101" s="66"/>
      <c r="E101" s="128"/>
      <c r="F101" s="62"/>
      <c r="G101" s="21"/>
      <c r="H101" s="21"/>
      <c r="I101" s="21"/>
      <c r="J101" s="128"/>
      <c r="K101" s="128"/>
      <c r="L101" s="128"/>
    </row>
    <row r="102" spans="1:12" s="5" customFormat="1" x14ac:dyDescent="0.25">
      <c r="A102" s="67"/>
      <c r="B102" s="177" t="s">
        <v>253</v>
      </c>
      <c r="C102" s="178">
        <f>SUM(C103:C106)</f>
        <v>0</v>
      </c>
      <c r="D102" s="178">
        <f>SUM(D103:D106)</f>
        <v>0</v>
      </c>
      <c r="E102" s="179"/>
      <c r="F102" s="180"/>
      <c r="G102" s="178">
        <f t="shared" ref="G102:L102" si="21">SUM(G103:G106)</f>
        <v>0</v>
      </c>
      <c r="H102" s="178">
        <f t="shared" si="21"/>
        <v>0</v>
      </c>
      <c r="I102" s="178">
        <f t="shared" si="21"/>
        <v>0</v>
      </c>
      <c r="J102" s="180">
        <f t="shared" si="21"/>
        <v>0</v>
      </c>
      <c r="K102" s="180">
        <f t="shared" si="21"/>
        <v>0</v>
      </c>
      <c r="L102" s="181">
        <f t="shared" si="21"/>
        <v>0</v>
      </c>
    </row>
    <row r="103" spans="1:12" s="5" customFormat="1" x14ac:dyDescent="0.25">
      <c r="A103" s="67"/>
      <c r="B103" s="81"/>
      <c r="C103" s="66"/>
      <c r="D103" s="66"/>
      <c r="E103" s="128"/>
      <c r="F103" s="62"/>
      <c r="G103" s="21"/>
      <c r="H103" s="21"/>
      <c r="I103" s="21"/>
      <c r="J103" s="128"/>
      <c r="K103" s="128"/>
      <c r="L103" s="128"/>
    </row>
    <row r="104" spans="1:12" s="5" customFormat="1" x14ac:dyDescent="0.25">
      <c r="A104" s="67"/>
      <c r="B104" s="81"/>
      <c r="C104" s="66"/>
      <c r="D104" s="66"/>
      <c r="E104" s="128"/>
      <c r="F104" s="62"/>
      <c r="G104" s="21"/>
      <c r="H104" s="21"/>
      <c r="I104" s="21"/>
      <c r="J104" s="128"/>
      <c r="K104" s="128"/>
      <c r="L104" s="128"/>
    </row>
    <row r="105" spans="1:12" s="5" customFormat="1" x14ac:dyDescent="0.25">
      <c r="A105" s="67"/>
      <c r="B105" s="81"/>
      <c r="C105" s="66"/>
      <c r="D105" s="66"/>
      <c r="E105" s="128"/>
      <c r="F105" s="62"/>
      <c r="G105" s="21"/>
      <c r="H105" s="21"/>
      <c r="I105" s="21"/>
      <c r="J105" s="128"/>
      <c r="K105" s="128"/>
      <c r="L105" s="128"/>
    </row>
    <row r="106" spans="1:12" x14ac:dyDescent="0.25">
      <c r="A106" s="67"/>
      <c r="B106" s="81"/>
      <c r="C106" s="66"/>
      <c r="D106" s="66"/>
      <c r="E106" s="129"/>
      <c r="F106" s="62"/>
      <c r="G106" s="21"/>
      <c r="H106" s="21"/>
      <c r="I106" s="21"/>
      <c r="J106" s="128"/>
      <c r="K106" s="128"/>
      <c r="L106" s="128"/>
    </row>
    <row r="107" spans="1:12" ht="187.5" customHeight="1" x14ac:dyDescent="0.25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30"/>
      <c r="F107" s="29"/>
      <c r="G107" s="131">
        <f t="shared" ref="G107:L107" si="22">SUM(G108,G112,G115)</f>
        <v>0</v>
      </c>
      <c r="H107" s="131">
        <f t="shared" si="22"/>
        <v>0</v>
      </c>
      <c r="I107" s="131">
        <f t="shared" si="22"/>
        <v>0</v>
      </c>
      <c r="J107" s="130">
        <f t="shared" si="22"/>
        <v>0</v>
      </c>
      <c r="K107" s="130">
        <f t="shared" si="22"/>
        <v>0</v>
      </c>
      <c r="L107" s="130">
        <f t="shared" si="22"/>
        <v>0</v>
      </c>
    </row>
    <row r="108" spans="1:12" x14ac:dyDescent="0.25">
      <c r="A108" s="67"/>
      <c r="B108" s="177" t="s">
        <v>251</v>
      </c>
      <c r="C108" s="178">
        <f>SUM(C109:C111)</f>
        <v>0</v>
      </c>
      <c r="D108" s="178">
        <f>SUM(D109:D111)</f>
        <v>0</v>
      </c>
      <c r="E108" s="179"/>
      <c r="F108" s="180"/>
      <c r="G108" s="178">
        <f t="shared" ref="G108:L108" si="23">SUM(G109:G111)</f>
        <v>0</v>
      </c>
      <c r="H108" s="178">
        <f t="shared" si="23"/>
        <v>0</v>
      </c>
      <c r="I108" s="178">
        <f t="shared" si="23"/>
        <v>0</v>
      </c>
      <c r="J108" s="180">
        <f t="shared" si="23"/>
        <v>0</v>
      </c>
      <c r="K108" s="180">
        <f t="shared" si="23"/>
        <v>0</v>
      </c>
      <c r="L108" s="181">
        <f t="shared" si="23"/>
        <v>0</v>
      </c>
    </row>
    <row r="109" spans="1:12" x14ac:dyDescent="0.25">
      <c r="A109" s="67"/>
      <c r="B109" s="81"/>
      <c r="C109" s="66"/>
      <c r="D109" s="66"/>
      <c r="E109" s="128"/>
      <c r="F109" s="62"/>
      <c r="G109" s="21"/>
      <c r="H109" s="21"/>
      <c r="I109" s="21"/>
      <c r="J109" s="128"/>
      <c r="K109" s="128"/>
      <c r="L109" s="128"/>
    </row>
    <row r="110" spans="1:12" x14ac:dyDescent="0.25">
      <c r="A110" s="67"/>
      <c r="B110" s="81"/>
      <c r="C110" s="66"/>
      <c r="D110" s="66"/>
      <c r="E110" s="128"/>
      <c r="F110" s="62"/>
      <c r="G110" s="21"/>
      <c r="H110" s="21"/>
      <c r="I110" s="21"/>
      <c r="J110" s="128"/>
      <c r="K110" s="128"/>
      <c r="L110" s="128"/>
    </row>
    <row r="111" spans="1:12" x14ac:dyDescent="0.25">
      <c r="A111" s="67"/>
      <c r="B111" s="81"/>
      <c r="C111" s="66"/>
      <c r="D111" s="66"/>
      <c r="E111" s="128"/>
      <c r="F111" s="62"/>
      <c r="G111" s="21"/>
      <c r="H111" s="21"/>
      <c r="I111" s="21"/>
      <c r="J111" s="128"/>
      <c r="K111" s="128"/>
      <c r="L111" s="128"/>
    </row>
    <row r="112" spans="1:12" x14ac:dyDescent="0.25">
      <c r="A112" s="67"/>
      <c r="B112" s="177" t="s">
        <v>252</v>
      </c>
      <c r="C112" s="178">
        <f>SUM(C113:C114)</f>
        <v>0</v>
      </c>
      <c r="D112" s="178">
        <f>SUM(D113:D114)</f>
        <v>0</v>
      </c>
      <c r="E112" s="179"/>
      <c r="F112" s="180"/>
      <c r="G112" s="178">
        <f t="shared" ref="G112:L112" si="24">SUM(G113:G114)</f>
        <v>0</v>
      </c>
      <c r="H112" s="178">
        <f t="shared" si="24"/>
        <v>0</v>
      </c>
      <c r="I112" s="178">
        <f t="shared" si="24"/>
        <v>0</v>
      </c>
      <c r="J112" s="180">
        <f t="shared" si="24"/>
        <v>0</v>
      </c>
      <c r="K112" s="180">
        <f t="shared" si="24"/>
        <v>0</v>
      </c>
      <c r="L112" s="181">
        <f t="shared" si="24"/>
        <v>0</v>
      </c>
    </row>
    <row r="113" spans="1:12" x14ac:dyDescent="0.25">
      <c r="A113" s="67"/>
      <c r="B113" s="81"/>
      <c r="C113" s="66"/>
      <c r="D113" s="66"/>
      <c r="E113" s="128"/>
      <c r="F113" s="129"/>
      <c r="G113" s="21"/>
      <c r="H113" s="21"/>
      <c r="I113" s="21"/>
      <c r="J113" s="128"/>
      <c r="K113" s="128"/>
      <c r="L113" s="128"/>
    </row>
    <row r="114" spans="1:12" x14ac:dyDescent="0.25">
      <c r="A114" s="67"/>
      <c r="B114" s="81"/>
      <c r="C114" s="66"/>
      <c r="D114" s="66"/>
      <c r="E114" s="128"/>
      <c r="F114" s="62"/>
      <c r="G114" s="21"/>
      <c r="H114" s="21"/>
      <c r="I114" s="21"/>
      <c r="J114" s="128"/>
      <c r="K114" s="128"/>
      <c r="L114" s="128"/>
    </row>
    <row r="115" spans="1:12" x14ac:dyDescent="0.25">
      <c r="A115" s="67"/>
      <c r="B115" s="177" t="s">
        <v>253</v>
      </c>
      <c r="C115" s="178">
        <f>SUM(C116:C118)</f>
        <v>0</v>
      </c>
      <c r="D115" s="178">
        <f>SUM(D116:D118)</f>
        <v>0</v>
      </c>
      <c r="E115" s="179"/>
      <c r="F115" s="180"/>
      <c r="G115" s="178">
        <f t="shared" ref="G115:L115" si="25">SUM(G116:G118)</f>
        <v>0</v>
      </c>
      <c r="H115" s="178">
        <f t="shared" si="25"/>
        <v>0</v>
      </c>
      <c r="I115" s="178">
        <f t="shared" si="25"/>
        <v>0</v>
      </c>
      <c r="J115" s="180">
        <f t="shared" si="25"/>
        <v>0</v>
      </c>
      <c r="K115" s="180">
        <f t="shared" si="25"/>
        <v>0</v>
      </c>
      <c r="L115" s="181">
        <f t="shared" si="25"/>
        <v>0</v>
      </c>
    </row>
    <row r="116" spans="1:12" x14ac:dyDescent="0.25">
      <c r="A116" s="67"/>
      <c r="B116" s="81"/>
      <c r="C116" s="66"/>
      <c r="D116" s="66"/>
      <c r="E116" s="128"/>
      <c r="F116" s="62"/>
      <c r="G116" s="21"/>
      <c r="H116" s="21"/>
      <c r="I116" s="21"/>
      <c r="J116" s="128"/>
      <c r="K116" s="128"/>
      <c r="L116" s="128"/>
    </row>
    <row r="117" spans="1:12" x14ac:dyDescent="0.25">
      <c r="A117" s="67"/>
      <c r="B117" s="81"/>
      <c r="C117" s="66"/>
      <c r="D117" s="66"/>
      <c r="E117" s="128"/>
      <c r="F117" s="62"/>
      <c r="G117" s="21"/>
      <c r="H117" s="21"/>
      <c r="I117" s="21"/>
      <c r="J117" s="128"/>
      <c r="K117" s="128"/>
      <c r="L117" s="128"/>
    </row>
    <row r="118" spans="1:12" x14ac:dyDescent="0.25">
      <c r="A118" s="67"/>
      <c r="B118" s="81"/>
      <c r="C118" s="66"/>
      <c r="D118" s="66"/>
      <c r="E118" s="129"/>
      <c r="F118" s="62"/>
      <c r="G118" s="21"/>
      <c r="H118" s="21"/>
      <c r="I118" s="21"/>
      <c r="J118" s="128"/>
      <c r="K118" s="128"/>
      <c r="L118" s="128"/>
    </row>
    <row r="119" spans="1:12" ht="19.5" x14ac:dyDescent="0.35">
      <c r="A119" s="368" t="s">
        <v>199</v>
      </c>
      <c r="B119" s="368"/>
      <c r="C119" s="368"/>
      <c r="D119" s="368"/>
      <c r="E119" s="368"/>
      <c r="F119" s="368"/>
      <c r="G119" s="368"/>
      <c r="H119" s="368"/>
      <c r="I119" s="368"/>
      <c r="J119" s="368"/>
      <c r="K119" s="131"/>
      <c r="L119" s="171"/>
    </row>
    <row r="120" spans="1:12" x14ac:dyDescent="0.3">
      <c r="K120" s="144"/>
      <c r="L120" s="172"/>
    </row>
    <row r="121" spans="1:12" x14ac:dyDescent="0.3">
      <c r="K121" s="144"/>
      <c r="L121" s="172"/>
    </row>
    <row r="122" spans="1:12" x14ac:dyDescent="0.3">
      <c r="K122" s="144"/>
      <c r="L122" s="172"/>
    </row>
    <row r="123" spans="1:12" x14ac:dyDescent="0.3">
      <c r="K123" s="144"/>
      <c r="L123" s="172"/>
    </row>
    <row r="124" spans="1:12" x14ac:dyDescent="0.3">
      <c r="K124" s="144"/>
      <c r="L124" s="172"/>
    </row>
    <row r="125" spans="1:12" x14ac:dyDescent="0.3">
      <c r="K125" s="144"/>
      <c r="L125" s="172"/>
    </row>
    <row r="126" spans="1:12" x14ac:dyDescent="0.3">
      <c r="K126" s="144"/>
      <c r="L126" s="172"/>
    </row>
    <row r="127" spans="1:12" x14ac:dyDescent="0.3">
      <c r="K127" s="144"/>
      <c r="L127" s="172"/>
    </row>
    <row r="128" spans="1:12" x14ac:dyDescent="0.3">
      <c r="K128" s="144"/>
      <c r="L128" s="172"/>
    </row>
    <row r="129" spans="11:12" customFormat="1" x14ac:dyDescent="0.25">
      <c r="K129" s="144"/>
      <c r="L129" s="172"/>
    </row>
    <row r="130" spans="11:12" customFormat="1" x14ac:dyDescent="0.25">
      <c r="K130" s="131"/>
      <c r="L130" s="171"/>
    </row>
    <row r="131" spans="11:12" customFormat="1" x14ac:dyDescent="0.25">
      <c r="K131" s="129"/>
      <c r="L131" s="173"/>
    </row>
    <row r="132" spans="11:12" customFormat="1" x14ac:dyDescent="0.25">
      <c r="K132" s="129"/>
      <c r="L132" s="173"/>
    </row>
    <row r="133" spans="11:12" customFormat="1" x14ac:dyDescent="0.25">
      <c r="K133" s="129"/>
      <c r="L133" s="173"/>
    </row>
    <row r="134" spans="11:12" customFormat="1" x14ac:dyDescent="0.25">
      <c r="K134" s="129"/>
      <c r="L134" s="173"/>
    </row>
    <row r="135" spans="11:12" customFormat="1" x14ac:dyDescent="0.25">
      <c r="K135" s="129"/>
      <c r="L135" s="173"/>
    </row>
    <row r="136" spans="11:12" customFormat="1" x14ac:dyDescent="0.25">
      <c r="K136" s="129"/>
      <c r="L136" s="173"/>
    </row>
    <row r="137" spans="11:12" customFormat="1" x14ac:dyDescent="0.25">
      <c r="K137" s="129"/>
      <c r="L137" s="173"/>
    </row>
    <row r="138" spans="11:12" customFormat="1" x14ac:dyDescent="0.25">
      <c r="K138" s="129"/>
      <c r="L138" s="173"/>
    </row>
    <row r="139" spans="11:12" customFormat="1" x14ac:dyDescent="0.25">
      <c r="K139" s="129"/>
      <c r="L139" s="173"/>
    </row>
    <row r="140" spans="11:12" customFormat="1" x14ac:dyDescent="0.25">
      <c r="K140" s="129"/>
      <c r="L140" s="173"/>
    </row>
    <row r="141" spans="11:12" customFormat="1" x14ac:dyDescent="0.25">
      <c r="K141" s="131"/>
      <c r="L141" s="171"/>
    </row>
    <row r="142" spans="11:12" customFormat="1" x14ac:dyDescent="0.25">
      <c r="K142" s="129"/>
      <c r="L142" s="173"/>
    </row>
    <row r="143" spans="11:12" customFormat="1" x14ac:dyDescent="0.25">
      <c r="K143" s="129"/>
      <c r="L143" s="173"/>
    </row>
    <row r="144" spans="11:12" customFormat="1" x14ac:dyDescent="0.25">
      <c r="K144" s="129"/>
      <c r="L144" s="173"/>
    </row>
    <row r="145" spans="11:12" customFormat="1" x14ac:dyDescent="0.25">
      <c r="K145" s="129"/>
      <c r="L145" s="173"/>
    </row>
    <row r="146" spans="11:12" customFormat="1" x14ac:dyDescent="0.25">
      <c r="K146" s="129"/>
      <c r="L146" s="173"/>
    </row>
    <row r="147" spans="11:12" customFormat="1" x14ac:dyDescent="0.25">
      <c r="K147" s="129"/>
      <c r="L147" s="173"/>
    </row>
    <row r="148" spans="11:12" customFormat="1" x14ac:dyDescent="0.25">
      <c r="K148" s="129"/>
      <c r="L148" s="173"/>
    </row>
    <row r="149" spans="11:12" customFormat="1" x14ac:dyDescent="0.25">
      <c r="K149" s="129"/>
      <c r="L149" s="173"/>
    </row>
    <row r="150" spans="11:12" customFormat="1" x14ac:dyDescent="0.25">
      <c r="K150" s="129"/>
      <c r="L150" s="173"/>
    </row>
    <row r="151" spans="11:12" customFormat="1" x14ac:dyDescent="0.25">
      <c r="K151" s="129"/>
      <c r="L151" s="173"/>
    </row>
    <row r="152" spans="11:12" customFormat="1" x14ac:dyDescent="0.25">
      <c r="K152" s="131"/>
      <c r="L152" s="171"/>
    </row>
    <row r="153" spans="11:12" customFormat="1" x14ac:dyDescent="0.25">
      <c r="K153" s="129"/>
      <c r="L153" s="173"/>
    </row>
    <row r="154" spans="11:12" customFormat="1" x14ac:dyDescent="0.25">
      <c r="K154" s="129"/>
      <c r="L154" s="173"/>
    </row>
    <row r="155" spans="11:12" customFormat="1" x14ac:dyDescent="0.25">
      <c r="K155" s="129"/>
      <c r="L155" s="173"/>
    </row>
    <row r="156" spans="11:12" customFormat="1" x14ac:dyDescent="0.25">
      <c r="K156" s="129"/>
      <c r="L156" s="173"/>
    </row>
    <row r="157" spans="11:12" customFormat="1" x14ac:dyDescent="0.25">
      <c r="K157" s="129"/>
      <c r="L157" s="173"/>
    </row>
    <row r="158" spans="11:12" customFormat="1" x14ac:dyDescent="0.25">
      <c r="K158" s="129"/>
      <c r="L158" s="173"/>
    </row>
    <row r="159" spans="11:12" customFormat="1" x14ac:dyDescent="0.25">
      <c r="K159" s="129"/>
      <c r="L159" s="173"/>
    </row>
    <row r="160" spans="11:12" customFormat="1" x14ac:dyDescent="0.25">
      <c r="K160" s="129"/>
      <c r="L160" s="173"/>
    </row>
    <row r="161" spans="11:12" customFormat="1" x14ac:dyDescent="0.25">
      <c r="K161" s="129"/>
      <c r="L161" s="173"/>
    </row>
    <row r="162" spans="11:12" customFormat="1" x14ac:dyDescent="0.25">
      <c r="K162" s="129"/>
      <c r="L162" s="173"/>
    </row>
    <row r="163" spans="11:12" customFormat="1" x14ac:dyDescent="0.25">
      <c r="K163" s="131"/>
      <c r="L163" s="171"/>
    </row>
    <row r="164" spans="11:12" customFormat="1" x14ac:dyDescent="0.25">
      <c r="K164" s="129"/>
      <c r="L164" s="173"/>
    </row>
    <row r="165" spans="11:12" customFormat="1" x14ac:dyDescent="0.25">
      <c r="K165" s="129"/>
      <c r="L165" s="173"/>
    </row>
    <row r="166" spans="11:12" customFormat="1" x14ac:dyDescent="0.25">
      <c r="K166" s="129"/>
      <c r="L166" s="173"/>
    </row>
    <row r="167" spans="11:12" customFormat="1" x14ac:dyDescent="0.25">
      <c r="K167" s="129"/>
      <c r="L167" s="173"/>
    </row>
    <row r="168" spans="11:12" customFormat="1" x14ac:dyDescent="0.25">
      <c r="K168" s="129"/>
      <c r="L168" s="173"/>
    </row>
    <row r="169" spans="11:12" customFormat="1" x14ac:dyDescent="0.25">
      <c r="K169" s="129"/>
      <c r="L169" s="173"/>
    </row>
    <row r="170" spans="11:12" customFormat="1" x14ac:dyDescent="0.25">
      <c r="K170" s="129"/>
      <c r="L170" s="173"/>
    </row>
    <row r="171" spans="11:12" customFormat="1" x14ac:dyDescent="0.25">
      <c r="K171" s="129"/>
      <c r="L171" s="173"/>
    </row>
    <row r="172" spans="11:12" customFormat="1" x14ac:dyDescent="0.25">
      <c r="K172" s="129"/>
      <c r="L172" s="173"/>
    </row>
    <row r="173" spans="11:12" customFormat="1" x14ac:dyDescent="0.25">
      <c r="K173" s="129"/>
      <c r="L173" s="173"/>
    </row>
    <row r="174" spans="11:12" customFormat="1" x14ac:dyDescent="0.25">
      <c r="K174" s="131"/>
      <c r="L174" s="171"/>
    </row>
    <row r="175" spans="11:12" customFormat="1" x14ac:dyDescent="0.25">
      <c r="K175" s="129"/>
      <c r="L175" s="173"/>
    </row>
    <row r="176" spans="11:12" customFormat="1" x14ac:dyDescent="0.25">
      <c r="K176" s="129"/>
      <c r="L176" s="173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28" t="s">
        <v>106</v>
      </c>
      <c r="B1" s="328"/>
      <c r="C1" s="328"/>
      <c r="D1" s="328"/>
      <c r="E1" s="328"/>
      <c r="F1" s="328"/>
      <c r="G1" s="328"/>
    </row>
    <row r="2" spans="1:7" ht="54.75" customHeight="1" x14ac:dyDescent="0.25">
      <c r="A2" s="353" t="s">
        <v>107</v>
      </c>
      <c r="B2" s="365" t="s">
        <v>108</v>
      </c>
      <c r="C2" s="367"/>
      <c r="D2" s="353" t="s">
        <v>111</v>
      </c>
      <c r="E2" s="353" t="s">
        <v>112</v>
      </c>
      <c r="F2" s="353" t="s">
        <v>113</v>
      </c>
      <c r="G2" s="363" t="s">
        <v>114</v>
      </c>
    </row>
    <row r="3" spans="1:7" ht="21" customHeight="1" x14ac:dyDescent="0.25">
      <c r="A3" s="355"/>
      <c r="B3" s="56" t="s">
        <v>59</v>
      </c>
      <c r="C3" s="56" t="s">
        <v>90</v>
      </c>
      <c r="D3" s="355"/>
      <c r="E3" s="355"/>
      <c r="F3" s="355"/>
      <c r="G3" s="363"/>
    </row>
    <row r="4" spans="1:7" ht="41.25" customHeight="1" x14ac:dyDescent="0.25">
      <c r="A4" s="57" t="s">
        <v>109</v>
      </c>
      <c r="B4" s="60">
        <v>10</v>
      </c>
      <c r="C4" s="60">
        <v>10</v>
      </c>
      <c r="D4" s="88" t="s">
        <v>372</v>
      </c>
      <c r="E4" s="128" t="s">
        <v>572</v>
      </c>
      <c r="F4" s="128" t="s">
        <v>567</v>
      </c>
      <c r="G4" s="81" t="s">
        <v>568</v>
      </c>
    </row>
    <row r="5" spans="1:7" ht="62.25" customHeight="1" x14ac:dyDescent="0.25">
      <c r="A5" s="59" t="s">
        <v>110</v>
      </c>
      <c r="B5" s="60"/>
      <c r="C5" s="60"/>
      <c r="D5" s="88"/>
      <c r="E5" s="61"/>
      <c r="F5" s="128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4" t="s">
        <v>115</v>
      </c>
      <c r="B1" s="374"/>
      <c r="C1" s="374"/>
      <c r="D1" s="374"/>
      <c r="E1" s="374"/>
      <c r="F1" s="374"/>
      <c r="G1" s="374"/>
      <c r="H1" s="374"/>
      <c r="I1" s="374"/>
    </row>
    <row r="2" spans="1:9" s="5" customFormat="1" ht="38.25" customHeight="1" x14ac:dyDescent="0.25">
      <c r="A2" s="372" t="s">
        <v>62</v>
      </c>
      <c r="B2" s="372" t="s">
        <v>116</v>
      </c>
      <c r="C2" s="373" t="s">
        <v>117</v>
      </c>
      <c r="D2" s="373"/>
      <c r="E2" s="372" t="s">
        <v>118</v>
      </c>
      <c r="F2" s="372" t="s">
        <v>95</v>
      </c>
      <c r="G2" s="372" t="s">
        <v>120</v>
      </c>
      <c r="H2" s="372"/>
      <c r="I2" s="372" t="s">
        <v>122</v>
      </c>
    </row>
    <row r="3" spans="1:9" s="5" customFormat="1" ht="55.5" customHeight="1" x14ac:dyDescent="0.25">
      <c r="A3" s="372"/>
      <c r="B3" s="372"/>
      <c r="C3" s="19" t="s">
        <v>59</v>
      </c>
      <c r="D3" s="19" t="s">
        <v>90</v>
      </c>
      <c r="E3" s="372"/>
      <c r="F3" s="372"/>
      <c r="G3" s="7" t="s">
        <v>119</v>
      </c>
      <c r="H3" s="7" t="s">
        <v>121</v>
      </c>
      <c r="I3" s="372"/>
    </row>
    <row r="4" spans="1:9" ht="18.75" x14ac:dyDescent="0.25">
      <c r="A4" s="62">
        <v>1</v>
      </c>
      <c r="B4" s="81"/>
      <c r="C4" s="66"/>
      <c r="D4" s="66"/>
      <c r="E4" s="102"/>
      <c r="F4" s="81"/>
      <c r="G4" s="21"/>
      <c r="H4" s="21"/>
      <c r="I4" s="102"/>
    </row>
    <row r="5" spans="1:9" ht="18.75" x14ac:dyDescent="0.25">
      <c r="A5" s="62">
        <v>2</v>
      </c>
      <c r="B5" s="81"/>
      <c r="C5" s="66"/>
      <c r="D5" s="66"/>
      <c r="E5" s="62"/>
      <c r="F5" s="81"/>
      <c r="G5" s="21"/>
      <c r="H5" s="21"/>
      <c r="I5" s="62"/>
    </row>
    <row r="6" spans="1:9" ht="18.75" x14ac:dyDescent="0.25">
      <c r="A6" s="62">
        <v>3</v>
      </c>
      <c r="B6" s="81"/>
      <c r="C6" s="66"/>
      <c r="D6" s="66"/>
      <c r="E6" s="62"/>
      <c r="F6" s="81"/>
      <c r="G6" s="21"/>
      <c r="H6" s="21"/>
      <c r="I6" s="62"/>
    </row>
    <row r="7" spans="1:9" ht="18.75" x14ac:dyDescent="0.25">
      <c r="A7" s="62">
        <v>4</v>
      </c>
      <c r="B7" s="81"/>
      <c r="C7" s="66"/>
      <c r="D7" s="66"/>
      <c r="E7" s="62"/>
      <c r="F7" s="81"/>
      <c r="G7" s="21"/>
      <c r="H7" s="21"/>
      <c r="I7" s="62"/>
    </row>
    <row r="8" spans="1:9" ht="18.75" x14ac:dyDescent="0.25">
      <c r="A8" s="62">
        <v>5</v>
      </c>
      <c r="B8" s="81"/>
      <c r="C8" s="66"/>
      <c r="D8" s="66"/>
      <c r="E8" s="62"/>
      <c r="F8" s="81"/>
      <c r="G8" s="21"/>
      <c r="H8" s="21"/>
      <c r="I8" s="62"/>
    </row>
    <row r="9" spans="1:9" ht="18.75" x14ac:dyDescent="0.25">
      <c r="A9" s="62">
        <v>6</v>
      </c>
      <c r="B9" s="81"/>
      <c r="C9" s="66"/>
      <c r="D9" s="66"/>
      <c r="E9" s="62"/>
      <c r="F9" s="81"/>
      <c r="G9" s="21"/>
      <c r="H9" s="21"/>
      <c r="I9" s="62"/>
    </row>
    <row r="10" spans="1:9" ht="18.75" x14ac:dyDescent="0.25">
      <c r="A10" s="62">
        <v>7</v>
      </c>
      <c r="B10" s="81"/>
      <c r="C10" s="66"/>
      <c r="D10" s="66"/>
      <c r="E10" s="62"/>
      <c r="F10" s="81"/>
      <c r="G10" s="21"/>
      <c r="H10" s="21"/>
      <c r="I10" s="62"/>
    </row>
    <row r="11" spans="1:9" ht="18.75" x14ac:dyDescent="0.25">
      <c r="A11" s="129">
        <v>8</v>
      </c>
      <c r="B11" s="81"/>
      <c r="C11" s="66"/>
      <c r="D11" s="66"/>
      <c r="E11" s="62"/>
      <c r="F11" s="81"/>
      <c r="G11" s="21"/>
      <c r="H11" s="21"/>
      <c r="I11" s="62"/>
    </row>
    <row r="12" spans="1:9" ht="18.75" x14ac:dyDescent="0.25">
      <c r="A12" s="129">
        <v>9</v>
      </c>
      <c r="B12" s="81"/>
      <c r="C12" s="66"/>
      <c r="D12" s="66"/>
      <c r="E12" s="62"/>
      <c r="F12" s="81"/>
      <c r="G12" s="21"/>
      <c r="H12" s="21"/>
      <c r="I12" s="62"/>
    </row>
    <row r="13" spans="1:9" ht="18.75" x14ac:dyDescent="0.25">
      <c r="A13" s="129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.75" x14ac:dyDescent="0.25">
      <c r="A14" s="129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.75" x14ac:dyDescent="0.25">
      <c r="A15" s="129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.75" x14ac:dyDescent="0.25">
      <c r="A16" s="129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.75" x14ac:dyDescent="0.25">
      <c r="A17" s="129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.75" x14ac:dyDescent="0.25">
      <c r="A18" s="129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.75" x14ac:dyDescent="0.25">
      <c r="A19" s="129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.75" x14ac:dyDescent="0.25">
      <c r="A20" s="129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.75" x14ac:dyDescent="0.25">
      <c r="A21" s="129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.75" x14ac:dyDescent="0.25">
      <c r="A22" s="129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.75" x14ac:dyDescent="0.25">
      <c r="A23" s="129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.75" x14ac:dyDescent="0.25">
      <c r="A24" s="129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.75" x14ac:dyDescent="0.25">
      <c r="A25" s="129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.75" x14ac:dyDescent="0.25">
      <c r="A26" s="129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29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29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29">
        <v>26</v>
      </c>
      <c r="B29" s="103"/>
      <c r="C29" s="23"/>
      <c r="D29" s="23"/>
      <c r="E29" s="54"/>
      <c r="F29" s="103"/>
      <c r="G29" s="54"/>
      <c r="H29" s="54"/>
      <c r="I29" s="54"/>
    </row>
    <row r="30" spans="1:9" ht="18.75" x14ac:dyDescent="0.25">
      <c r="A30" s="129">
        <v>27</v>
      </c>
      <c r="B30" s="103"/>
      <c r="C30" s="23"/>
      <c r="D30" s="23"/>
      <c r="E30" s="54"/>
      <c r="F30" s="103"/>
      <c r="G30" s="54"/>
      <c r="H30" s="54"/>
      <c r="I30" s="54"/>
    </row>
    <row r="31" spans="1:9" ht="18.75" x14ac:dyDescent="0.25">
      <c r="A31" s="129">
        <v>28</v>
      </c>
      <c r="B31" s="103"/>
      <c r="C31" s="23"/>
      <c r="D31" s="23"/>
      <c r="E31" s="54"/>
      <c r="F31" s="103"/>
      <c r="G31" s="54"/>
      <c r="H31" s="54"/>
      <c r="I31" s="54"/>
    </row>
    <row r="32" spans="1:9" ht="18.75" x14ac:dyDescent="0.25">
      <c r="A32" s="129">
        <v>29</v>
      </c>
      <c r="B32" s="103"/>
      <c r="C32" s="23"/>
      <c r="D32" s="23"/>
      <c r="E32" s="54"/>
      <c r="F32" s="103"/>
      <c r="G32" s="54"/>
      <c r="H32" s="54"/>
      <c r="I32" s="54"/>
    </row>
    <row r="33" spans="1:9" ht="18.75" x14ac:dyDescent="0.25">
      <c r="A33" s="129">
        <v>30</v>
      </c>
      <c r="B33" s="103"/>
      <c r="C33" s="23"/>
      <c r="D33" s="23"/>
      <c r="E33" s="54"/>
      <c r="F33" s="103"/>
      <c r="G33" s="54"/>
      <c r="H33" s="54"/>
      <c r="I33" s="54"/>
    </row>
    <row r="34" spans="1:9" ht="18.75" x14ac:dyDescent="0.25">
      <c r="A34" s="370" t="s">
        <v>91</v>
      </c>
      <c r="B34" s="371"/>
      <c r="C34" s="38">
        <f>SUM(C4:C33)</f>
        <v>0</v>
      </c>
      <c r="D34" s="38">
        <f>SUM(D4:D33)</f>
        <v>0</v>
      </c>
      <c r="E34" s="58"/>
      <c r="F34" s="58"/>
      <c r="G34" s="38">
        <f>SUM(G4:G33)</f>
        <v>0</v>
      </c>
      <c r="H34" s="38">
        <f>SUM(H4:H33)</f>
        <v>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zoomScale="70" zoomScaleNormal="100" zoomScaleSheetLayoutView="70" workbookViewId="0">
      <selection activeCell="H6" sqref="H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328"/>
      <c r="C2" s="328"/>
      <c r="D2" s="328"/>
      <c r="E2" s="328"/>
      <c r="F2" s="328"/>
      <c r="G2" s="328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63" t="s">
        <v>123</v>
      </c>
      <c r="B3" s="375" t="s">
        <v>117</v>
      </c>
      <c r="C3" s="375"/>
      <c r="D3" s="363" t="s">
        <v>125</v>
      </c>
      <c r="E3" s="376" t="s">
        <v>126</v>
      </c>
      <c r="F3" s="363" t="s">
        <v>127</v>
      </c>
      <c r="G3" s="363" t="s">
        <v>128</v>
      </c>
      <c r="H3" s="363" t="s">
        <v>123</v>
      </c>
      <c r="I3" s="375" t="s">
        <v>117</v>
      </c>
      <c r="J3" s="375"/>
      <c r="K3" s="363" t="s">
        <v>125</v>
      </c>
      <c r="L3" s="376" t="s">
        <v>126</v>
      </c>
      <c r="M3" s="363" t="s">
        <v>127</v>
      </c>
      <c r="N3" s="363" t="s">
        <v>128</v>
      </c>
    </row>
    <row r="4" spans="1:14" s="5" customFormat="1" ht="76.5" customHeight="1" x14ac:dyDescent="0.25">
      <c r="A4" s="363"/>
      <c r="B4" s="56" t="s">
        <v>59</v>
      </c>
      <c r="C4" s="56" t="s">
        <v>90</v>
      </c>
      <c r="D4" s="363"/>
      <c r="E4" s="376"/>
      <c r="F4" s="363"/>
      <c r="G4" s="363"/>
      <c r="H4" s="363"/>
      <c r="I4" s="56" t="s">
        <v>59</v>
      </c>
      <c r="J4" s="56" t="s">
        <v>90</v>
      </c>
      <c r="K4" s="363"/>
      <c r="L4" s="376"/>
      <c r="M4" s="363"/>
      <c r="N4" s="363"/>
    </row>
    <row r="5" spans="1:14" ht="18.75" x14ac:dyDescent="0.3">
      <c r="A5" s="73" t="s">
        <v>258</v>
      </c>
      <c r="B5" s="38">
        <v>1</v>
      </c>
      <c r="C5" s="38">
        <v>1</v>
      </c>
      <c r="D5" s="74"/>
      <c r="E5" s="74"/>
      <c r="F5" s="38">
        <f>SUM(F6:F153)</f>
        <v>160</v>
      </c>
      <c r="G5" s="74"/>
      <c r="H5" s="73" t="s">
        <v>124</v>
      </c>
      <c r="I5" s="38">
        <f>SUM(I6:I153)</f>
        <v>12</v>
      </c>
      <c r="J5" s="38">
        <f>SUM(J6:J153)</f>
        <v>12</v>
      </c>
      <c r="K5" s="74"/>
      <c r="L5" s="74"/>
      <c r="M5" s="38">
        <f>SUM(M6:M153)</f>
        <v>2858</v>
      </c>
      <c r="N5" s="74"/>
    </row>
    <row r="6" spans="1:14" ht="93.75" x14ac:dyDescent="0.25">
      <c r="A6" s="75"/>
      <c r="B6" s="66"/>
      <c r="C6" s="66"/>
      <c r="D6" s="104" t="s">
        <v>505</v>
      </c>
      <c r="E6" s="65" t="s">
        <v>374</v>
      </c>
      <c r="F6" s="66">
        <v>160</v>
      </c>
      <c r="G6" s="65" t="s">
        <v>506</v>
      </c>
      <c r="H6" s="75" t="s">
        <v>124</v>
      </c>
      <c r="I6" s="66">
        <v>1</v>
      </c>
      <c r="J6" s="66">
        <v>1</v>
      </c>
      <c r="K6" s="104" t="s">
        <v>291</v>
      </c>
      <c r="L6" s="65" t="s">
        <v>292</v>
      </c>
      <c r="M6" s="66">
        <v>95</v>
      </c>
      <c r="N6" s="65" t="s">
        <v>293</v>
      </c>
    </row>
    <row r="7" spans="1:14" ht="37.5" x14ac:dyDescent="0.25">
      <c r="A7" s="77"/>
      <c r="B7" s="66"/>
      <c r="C7" s="66"/>
      <c r="D7" s="104"/>
      <c r="E7" s="65"/>
      <c r="F7" s="66"/>
      <c r="G7" s="65"/>
      <c r="H7" s="77"/>
      <c r="I7" s="66">
        <v>1</v>
      </c>
      <c r="J7" s="66">
        <v>1</v>
      </c>
      <c r="K7" s="104" t="s">
        <v>294</v>
      </c>
      <c r="L7" s="65" t="s">
        <v>295</v>
      </c>
      <c r="M7" s="66">
        <v>85</v>
      </c>
      <c r="N7" s="65" t="s">
        <v>380</v>
      </c>
    </row>
    <row r="8" spans="1:14" ht="93.75" x14ac:dyDescent="0.25">
      <c r="A8" s="75"/>
      <c r="B8" s="66"/>
      <c r="C8" s="66"/>
      <c r="D8" s="104"/>
      <c r="E8" s="65"/>
      <c r="F8" s="66"/>
      <c r="G8" s="65"/>
      <c r="H8" s="75"/>
      <c r="I8" s="66">
        <v>1</v>
      </c>
      <c r="J8" s="66">
        <v>1</v>
      </c>
      <c r="K8" s="104" t="s">
        <v>373</v>
      </c>
      <c r="L8" s="65" t="s">
        <v>374</v>
      </c>
      <c r="M8" s="66">
        <v>1227</v>
      </c>
      <c r="N8" s="65" t="s">
        <v>375</v>
      </c>
    </row>
    <row r="9" spans="1:14" ht="56.25" x14ac:dyDescent="0.25">
      <c r="A9" s="76"/>
      <c r="B9" s="21"/>
      <c r="C9" s="21"/>
      <c r="D9" s="81"/>
      <c r="E9" s="62"/>
      <c r="F9" s="21"/>
      <c r="G9" s="62"/>
      <c r="H9" s="76"/>
      <c r="I9" s="66">
        <v>1</v>
      </c>
      <c r="J9" s="66">
        <v>1</v>
      </c>
      <c r="K9" s="65" t="s">
        <v>376</v>
      </c>
      <c r="L9" s="65" t="s">
        <v>377</v>
      </c>
      <c r="M9" s="66">
        <v>176</v>
      </c>
      <c r="N9" s="65" t="s">
        <v>378</v>
      </c>
    </row>
    <row r="10" spans="1:14" ht="75" x14ac:dyDescent="0.25">
      <c r="A10" s="76"/>
      <c r="B10" s="21"/>
      <c r="C10" s="21"/>
      <c r="D10" s="81"/>
      <c r="E10" s="62"/>
      <c r="F10" s="21"/>
      <c r="G10" s="62"/>
      <c r="H10" s="76"/>
      <c r="I10" s="66">
        <v>1</v>
      </c>
      <c r="J10" s="66">
        <v>1</v>
      </c>
      <c r="K10" s="65" t="s">
        <v>379</v>
      </c>
      <c r="L10" s="65" t="s">
        <v>374</v>
      </c>
      <c r="M10" s="66">
        <v>280</v>
      </c>
      <c r="N10" s="65" t="s">
        <v>380</v>
      </c>
    </row>
    <row r="11" spans="1:14" ht="75" x14ac:dyDescent="0.25">
      <c r="A11" s="76"/>
      <c r="B11" s="21"/>
      <c r="C11" s="21"/>
      <c r="D11" s="81"/>
      <c r="E11" s="62"/>
      <c r="F11" s="21"/>
      <c r="G11" s="62"/>
      <c r="H11" s="76"/>
      <c r="I11" s="21">
        <v>1</v>
      </c>
      <c r="J11" s="21">
        <v>1</v>
      </c>
      <c r="K11" s="129" t="s">
        <v>381</v>
      </c>
      <c r="L11" s="65" t="s">
        <v>377</v>
      </c>
      <c r="M11" s="21">
        <v>230</v>
      </c>
      <c r="N11" s="129" t="s">
        <v>382</v>
      </c>
    </row>
    <row r="12" spans="1:14" ht="56.25" x14ac:dyDescent="0.25">
      <c r="A12" s="76"/>
      <c r="B12" s="21"/>
      <c r="C12" s="21"/>
      <c r="D12" s="81"/>
      <c r="E12" s="62"/>
      <c r="F12" s="21"/>
      <c r="G12" s="62"/>
      <c r="H12" s="76"/>
      <c r="I12" s="21">
        <v>1</v>
      </c>
      <c r="J12" s="21">
        <v>1</v>
      </c>
      <c r="K12" s="129" t="s">
        <v>383</v>
      </c>
      <c r="L12" s="65" t="s">
        <v>61</v>
      </c>
      <c r="M12" s="21">
        <v>90</v>
      </c>
      <c r="N12" s="129" t="s">
        <v>382</v>
      </c>
    </row>
    <row r="13" spans="1:14" ht="75" x14ac:dyDescent="0.25">
      <c r="A13" s="76"/>
      <c r="B13" s="21"/>
      <c r="C13" s="21"/>
      <c r="D13" s="81"/>
      <c r="E13" s="62"/>
      <c r="F13" s="21"/>
      <c r="G13" s="62"/>
      <c r="H13" s="76"/>
      <c r="I13" s="21">
        <v>1</v>
      </c>
      <c r="J13" s="21">
        <v>1</v>
      </c>
      <c r="K13" s="104" t="s">
        <v>507</v>
      </c>
      <c r="L13" s="65" t="s">
        <v>508</v>
      </c>
      <c r="M13" s="66">
        <v>120</v>
      </c>
      <c r="N13" s="65" t="s">
        <v>516</v>
      </c>
    </row>
    <row r="14" spans="1:14" ht="57" thickBot="1" x14ac:dyDescent="0.3">
      <c r="A14" s="76"/>
      <c r="B14" s="21"/>
      <c r="C14" s="21"/>
      <c r="D14" s="81"/>
      <c r="E14" s="62"/>
      <c r="F14" s="21"/>
      <c r="G14" s="62"/>
      <c r="H14" s="76"/>
      <c r="I14" s="21">
        <v>1</v>
      </c>
      <c r="J14" s="21">
        <v>1</v>
      </c>
      <c r="K14" s="104" t="s">
        <v>509</v>
      </c>
      <c r="L14" s="65" t="s">
        <v>510</v>
      </c>
      <c r="M14" s="66">
        <v>180</v>
      </c>
      <c r="N14" s="65" t="s">
        <v>515</v>
      </c>
    </row>
    <row r="15" spans="1:14" ht="57" thickBot="1" x14ac:dyDescent="0.3">
      <c r="A15" s="76"/>
      <c r="B15" s="21"/>
      <c r="C15" s="21"/>
      <c r="D15" s="81"/>
      <c r="E15" s="62"/>
      <c r="F15" s="21"/>
      <c r="G15" s="62"/>
      <c r="H15" s="76"/>
      <c r="I15" s="21">
        <v>1</v>
      </c>
      <c r="J15" s="21">
        <v>1</v>
      </c>
      <c r="K15" s="267" t="s">
        <v>511</v>
      </c>
      <c r="L15" s="65" t="s">
        <v>510</v>
      </c>
      <c r="M15" s="66">
        <v>190</v>
      </c>
      <c r="N15" s="65" t="s">
        <v>512</v>
      </c>
    </row>
    <row r="16" spans="1:14" ht="57" thickBot="1" x14ac:dyDescent="0.3">
      <c r="A16" s="76"/>
      <c r="B16" s="21"/>
      <c r="C16" s="21"/>
      <c r="D16" s="81"/>
      <c r="E16" s="62"/>
      <c r="F16" s="21"/>
      <c r="G16" s="62"/>
      <c r="H16" s="76"/>
      <c r="I16" s="21">
        <v>1</v>
      </c>
      <c r="J16" s="21">
        <v>1</v>
      </c>
      <c r="K16" s="81" t="s">
        <v>513</v>
      </c>
      <c r="L16" s="129" t="s">
        <v>510</v>
      </c>
      <c r="M16" s="21">
        <v>100</v>
      </c>
      <c r="N16" s="129" t="s">
        <v>517</v>
      </c>
    </row>
    <row r="17" spans="1:14" ht="57" thickBot="1" x14ac:dyDescent="0.3">
      <c r="A17" s="76"/>
      <c r="B17" s="21"/>
      <c r="C17" s="21"/>
      <c r="D17" s="81"/>
      <c r="E17" s="62"/>
      <c r="F17" s="21"/>
      <c r="G17" s="62"/>
      <c r="H17" s="76"/>
      <c r="I17" s="21">
        <v>1</v>
      </c>
      <c r="J17" s="21">
        <v>1</v>
      </c>
      <c r="K17" s="267" t="s">
        <v>514</v>
      </c>
      <c r="L17" s="129" t="s">
        <v>508</v>
      </c>
      <c r="M17" s="21">
        <v>85</v>
      </c>
      <c r="N17" s="129" t="s">
        <v>518</v>
      </c>
    </row>
    <row r="18" spans="1:14" ht="18.75" x14ac:dyDescent="0.25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.75" x14ac:dyDescent="0.25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.75" x14ac:dyDescent="0.25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.75" x14ac:dyDescent="0.25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.75" x14ac:dyDescent="0.25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.75" x14ac:dyDescent="0.25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.75" x14ac:dyDescent="0.25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director</cp:lastModifiedBy>
  <cp:lastPrinted>2018-11-19T08:43:51Z</cp:lastPrinted>
  <dcterms:created xsi:type="dcterms:W3CDTF">2013-11-25T08:04:18Z</dcterms:created>
  <dcterms:modified xsi:type="dcterms:W3CDTF">2018-11-29T11:51:14Z</dcterms:modified>
</cp:coreProperties>
</file>